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115" windowHeight="849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<sst xmlns="http://schemas.openxmlformats.org/spreadsheetml/2006/main" count="835" uniqueCount="437">
  <si>
    <t>Total Funds Remaining</t>
  </si>
  <si>
    <t>FeelGood</t>
  </si>
  <si>
    <t>Phi Alpha Delta</t>
  </si>
  <si>
    <t>GRAD SUB-TOTAL</t>
  </si>
  <si>
    <t>BARE Magazine</t>
  </si>
  <si>
    <t>Southeast Asian Mentorship (SEAM)</t>
  </si>
  <si>
    <t>Berkeley Ballroom</t>
  </si>
  <si>
    <t>Academic Opportunity Fund</t>
  </si>
  <si>
    <t>Fellowship in Christ, Berkeley</t>
  </si>
  <si>
    <t>Cal Slam</t>
  </si>
  <si>
    <t>GOVERNMENT OPERATIONS</t>
  </si>
  <si>
    <t>Project RISHI</t>
  </si>
  <si>
    <t>Secretariat</t>
  </si>
  <si>
    <t>Crossroads Christian Fellowship</t>
  </si>
  <si>
    <t>GRADUATE ASSEMBLY</t>
  </si>
  <si>
    <t>Volunteer Health Interpreters Organization (VHIO)</t>
  </si>
  <si>
    <t>The Public Health Advocate</t>
  </si>
  <si>
    <t>Black Student Union</t>
  </si>
  <si>
    <t>Alternative Breaks</t>
  </si>
  <si>
    <t>Onyx Express</t>
  </si>
  <si>
    <t>The Music Connection</t>
  </si>
  <si>
    <t>Berkeley Fiction Review</t>
  </si>
  <si>
    <t>Tennis at Cal</t>
  </si>
  <si>
    <t>UC Berkeley Model United Nations</t>
  </si>
  <si>
    <t>Educational Enhancement Fund</t>
  </si>
  <si>
    <t>Kappa Gamma Delta</t>
  </si>
  <si>
    <t>Main Stacks Dance Team</t>
  </si>
  <si>
    <t>Cal Dragon Boat</t>
  </si>
  <si>
    <t>STOP the Traffick</t>
  </si>
  <si>
    <t>Cultural Analysis</t>
  </si>
  <si>
    <t>Project Vision</t>
  </si>
  <si>
    <t>OPERATIONS SUB-TOTAL</t>
  </si>
  <si>
    <t>Koinonia Campus Fellowship (Koinonia)</t>
  </si>
  <si>
    <t>UC Student Association</t>
  </si>
  <si>
    <t>Executive Vice President</t>
  </si>
  <si>
    <t>CalSol - UC Berkeley Solar Vehicle Team</t>
  </si>
  <si>
    <t>Society of Hong Kong and Chinese Affairs (SHKCA)</t>
  </si>
  <si>
    <t>Ra-On</t>
  </si>
  <si>
    <t>Legal Defense Fund</t>
  </si>
  <si>
    <t>Cal Animage Alpha</t>
  </si>
  <si>
    <t>Cal Hawaii Club</t>
  </si>
  <si>
    <t>Hermanas Unidas</t>
  </si>
  <si>
    <t>Democratic Education at Cal (DeCal)</t>
  </si>
  <si>
    <t>Bezerkeley</t>
  </si>
  <si>
    <t>CNS Internet Operations Fee</t>
  </si>
  <si>
    <t>National Council of Negro Women</t>
  </si>
  <si>
    <t>Total Funds Available</t>
  </si>
  <si>
    <t>Health and Wellness Initiative</t>
  </si>
  <si>
    <t>Association for Muslim Professional Development</t>
  </si>
  <si>
    <t>Native American Recruitment and Retention Center</t>
  </si>
  <si>
    <t>The Black Album</t>
  </si>
  <si>
    <t>ASUC Archives</t>
  </si>
  <si>
    <t>Disability Accomodation Fund</t>
  </si>
  <si>
    <t>SAG SUB-TOTAL</t>
  </si>
  <si>
    <t>Lindy on Sproul</t>
  </si>
  <si>
    <t>FUNDS</t>
  </si>
  <si>
    <t>The Movement</t>
  </si>
  <si>
    <t>Berkeley Review of Education</t>
  </si>
  <si>
    <t>Total Transferred from Carryforward</t>
  </si>
  <si>
    <t>Alpha Phi Omega</t>
  </si>
  <si>
    <t>Multicultural Fund</t>
  </si>
  <si>
    <t>Advocacy Agenda</t>
  </si>
  <si>
    <t>Standing</t>
  </si>
  <si>
    <t>Cal Berkeley Habitat for Humanity</t>
  </si>
  <si>
    <t>D.U.L.C.E.: Diabetes Unidos Lograremos Controlar esta Enfermedad</t>
  </si>
  <si>
    <t>OPERATIONS</t>
  </si>
  <si>
    <t>Senate Contingency</t>
  </si>
  <si>
    <t>Greek Opportunity Fund</t>
  </si>
  <si>
    <t>Mixed Student Union</t>
  </si>
  <si>
    <t>Students for Justice in Palestine</t>
  </si>
  <si>
    <t>Academic Affairs Vice President</t>
  </si>
  <si>
    <t>PROGRAMS</t>
  </si>
  <si>
    <t>Cal Health Coalition</t>
  </si>
  <si>
    <t>American Nuclear Society</t>
  </si>
  <si>
    <t>The Suitcase Clinic</t>
  </si>
  <si>
    <t>Commission of Diversity Affairs</t>
  </si>
  <si>
    <t>Spring Welcome Week</t>
  </si>
  <si>
    <t>Pre-Nursing Society</t>
  </si>
  <si>
    <t>Voter Registration</t>
  </si>
  <si>
    <t>InterVarsity Christian Fellowship</t>
  </si>
  <si>
    <t>Jewish Student Union</t>
  </si>
  <si>
    <t>Let's Rise Asian Mentorship</t>
  </si>
  <si>
    <t>International Justice Mission</t>
  </si>
  <si>
    <t>Nikkei Student Union</t>
  </si>
  <si>
    <t>Southeast Asian Student Coalition</t>
  </si>
  <si>
    <t>Perspective Magazine</t>
  </si>
  <si>
    <t>The Magnolia Project</t>
  </si>
  <si>
    <t>Attorney's Fees</t>
  </si>
  <si>
    <t>SAG</t>
  </si>
  <si>
    <t>Indus</t>
  </si>
  <si>
    <t>Pilipino American Alliance</t>
  </si>
  <si>
    <t>Berkeley Students for Life</t>
  </si>
  <si>
    <t>Undergraduate Economics Association</t>
  </si>
  <si>
    <t>External Affairs Vice President</t>
  </si>
  <si>
    <t>TRENZA</t>
  </si>
  <si>
    <t>Cal in the Capital</t>
  </si>
  <si>
    <t>Total Allocated</t>
  </si>
  <si>
    <t>The Berkeley Political Review</t>
  </si>
  <si>
    <t>Webmaster</t>
  </si>
  <si>
    <t>Southeast Asian Prison Outreach Project</t>
  </si>
  <si>
    <t>Sponsorship Only</t>
  </si>
  <si>
    <t>Chinese People Union</t>
  </si>
  <si>
    <t>Delta Phi Epsilon</t>
  </si>
  <si>
    <t>Greening the Greeks</t>
  </si>
  <si>
    <t>President</t>
  </si>
  <si>
    <t>Project Spreading Multiculturalism and Inspiring Leadership through Education (Project SMILE)</t>
  </si>
  <si>
    <t>People's Test Preparation Service</t>
  </si>
  <si>
    <t>CAL Housing Commission</t>
  </si>
  <si>
    <t>Publication Center</t>
  </si>
  <si>
    <t>Total Spent</t>
  </si>
  <si>
    <t>Cal Pre-Vet Club</t>
  </si>
  <si>
    <t>The Berkeley Project</t>
  </si>
  <si>
    <t>Movimiento Estudiantil Chicano/Xicana de Atzlan (MEChxA) de UC Berkeley</t>
  </si>
  <si>
    <t>Perspectives</t>
  </si>
  <si>
    <t>Systems Administrator</t>
  </si>
  <si>
    <t>DeCadence</t>
  </si>
  <si>
    <t>ASUC Lobby Corps</t>
  </si>
  <si>
    <t>Public Service Fund</t>
  </si>
  <si>
    <t>ASUC Student Legal Clinic</t>
  </si>
  <si>
    <t>Attorney General</t>
  </si>
  <si>
    <t>ASUC Fund for Intellectual Community</t>
  </si>
  <si>
    <t>Team HBV</t>
  </si>
  <si>
    <t>California Public Interest Research Group</t>
  </si>
  <si>
    <t>International Association of Business Communicators (IABC)</t>
  </si>
  <si>
    <t>Senate Only</t>
  </si>
  <si>
    <t>Made By:</t>
  </si>
  <si>
    <t>Judicial Council</t>
  </si>
  <si>
    <t>American Red Cross at Cal</t>
  </si>
  <si>
    <t>SISG SUB-TOTAL</t>
  </si>
  <si>
    <t>Eshelman Library</t>
  </si>
  <si>
    <t>Cal in Local Government</t>
  </si>
  <si>
    <t>Taiwanese Student Association (TSA)</t>
  </si>
  <si>
    <t>Outstanding Student Recognition Program</t>
  </si>
  <si>
    <t>SUPERB</t>
  </si>
  <si>
    <t>M.T.O. Sufi Association</t>
  </si>
  <si>
    <t>Berkeley Undergraduate Sociology Association (BUSA)</t>
  </si>
  <si>
    <t>FUNDS SUB-TOTAL</t>
  </si>
  <si>
    <t>Innovative Design</t>
  </si>
  <si>
    <t>Undergraduate Marketing Association</t>
  </si>
  <si>
    <t>Human Journal at Berkeley</t>
  </si>
  <si>
    <t>Amnesty International at Berkeley</t>
  </si>
  <si>
    <t>Hermanos Unidos</t>
  </si>
  <si>
    <t>Queer Straight Alliance (QSA)</t>
  </si>
  <si>
    <t>Executive Officer Leadership Institute</t>
  </si>
  <si>
    <t>Request</t>
  </si>
  <si>
    <t>PROGRAMS SUB-TOTAL</t>
  </si>
  <si>
    <t>Premed Perspective</t>
  </si>
  <si>
    <t>Singapore Malaysia Student Association</t>
  </si>
  <si>
    <t>Student Advocate</t>
  </si>
  <si>
    <t>Danceworx</t>
  </si>
  <si>
    <t>Cal Lodge</t>
  </si>
  <si>
    <t>Cal Actuarial League</t>
  </si>
  <si>
    <t>Allocation to the Graduate Assembly</t>
  </si>
  <si>
    <t>Dance Marathon</t>
  </si>
  <si>
    <t>Audit</t>
  </si>
  <si>
    <t>Undergraduate Political Science Association</t>
  </si>
  <si>
    <t>Hong Kong Student Association</t>
  </si>
  <si>
    <t>Berkeley Organization for Animal Advocacy</t>
  </si>
  <si>
    <t>Student Sustainability</t>
  </si>
  <si>
    <t>acts2fellowship (A2F)</t>
  </si>
  <si>
    <t>Hmong Student Association at Berkeley</t>
  </si>
  <si>
    <t>Gates Millennium Scholars Association</t>
  </si>
  <si>
    <t>Student Initiative Fund/Bears Breaking Boundaries</t>
  </si>
  <si>
    <t>Finance Officer</t>
  </si>
  <si>
    <t>Chi Epsilon</t>
  </si>
  <si>
    <t>Volunteers for Medical Outreach</t>
  </si>
  <si>
    <t>GOVT SUB-TOTAL</t>
  </si>
  <si>
    <t>Initial</t>
  </si>
  <si>
    <t>Rotaract Club</t>
  </si>
  <si>
    <t>East Asian Union</t>
  </si>
  <si>
    <t>Delta Sigma Pi</t>
  </si>
  <si>
    <t>California Mock Trial</t>
  </si>
  <si>
    <t>Students for Integrative Medicine (SIM)</t>
  </si>
  <si>
    <t>Pacific Islanders at Cal</t>
  </si>
  <si>
    <t>Undergraduate Graduate Mentorship Program</t>
  </si>
  <si>
    <t>Strait Talk</t>
  </si>
  <si>
    <t>The Berkeley Group</t>
  </si>
  <si>
    <t>The Triple Helix</t>
  </si>
  <si>
    <t>Phi Delta Epsilon</t>
  </si>
  <si>
    <t>ASUC Information Desk</t>
  </si>
  <si>
    <t>Cal Camp</t>
  </si>
  <si>
    <t>Golden Bears Aikido Club</t>
  </si>
  <si>
    <t>Years of</t>
  </si>
  <si>
    <t>Alternative Breaks Publication Group</t>
  </si>
  <si>
    <t>Hindu Students Council</t>
  </si>
  <si>
    <t>Elections Council</t>
  </si>
  <si>
    <t>Muslim Student Association</t>
  </si>
  <si>
    <t>Longboard Connection at Berkeley</t>
  </si>
  <si>
    <t>Abba Modern</t>
  </si>
  <si>
    <t>Afghan Student Association</t>
  </si>
  <si>
    <t>Al-Bayan</t>
  </si>
  <si>
    <t>Alpha Epsilon Zeta</t>
  </si>
  <si>
    <t>Alpha Kappa Psi (AKPsi)</t>
  </si>
  <si>
    <t>Ambience</t>
  </si>
  <si>
    <t>American Institute of Architecture Students</t>
  </si>
  <si>
    <t>American Medical Student Association</t>
  </si>
  <si>
    <t>American Society of Civil Engineers (ASCE)</t>
  </si>
  <si>
    <t>Anthropology Undergraduate Association</t>
  </si>
  <si>
    <t>Armenian Students' Association</t>
  </si>
  <si>
    <t>ASCEND</t>
  </si>
  <si>
    <t>Asha For Education</t>
  </si>
  <si>
    <t>Asian American Association</t>
  </si>
  <si>
    <t>Asian Pacific American Coalition</t>
  </si>
  <si>
    <t>Asociaci??n de Chilenos en Berkeley</t>
  </si>
  <si>
    <t>Association of Psychology Undergraduates</t>
  </si>
  <si>
    <t>Autism Speaks U at Berkeley</t>
  </si>
  <si>
    <t>BAMN - Coalition to Defend Affirmative Action, Integration, and Immigrant Rights and Fight for Equality By Any Means Necessary</t>
  </si>
  <si>
    <t>BCSSA</t>
  </si>
  <si>
    <t>Berkeley ACLU</t>
  </si>
  <si>
    <t>Berkeley Baha'i Club</t>
  </si>
  <si>
    <t>Berkeley Bhangra Club</t>
  </si>
  <si>
    <t>Berkeley College Republicans</t>
  </si>
  <si>
    <t>Berkeley Consulting</t>
  </si>
  <si>
    <t>Berkeley Dil Se</t>
  </si>
  <si>
    <t>Berkeley Investment Group</t>
  </si>
  <si>
    <t>Berkeley Legal Studies Association</t>
  </si>
  <si>
    <t>Berkeley National Organization of Women</t>
  </si>
  <si>
    <t>Berkeley Urban Studies Student Association</t>
  </si>
  <si>
    <t>Berkeley Women In Business</t>
  </si>
  <si>
    <t>Cal Berkeley Democrats (CBD)</t>
  </si>
  <si>
    <t>Cal Hiking and Outdoor Society</t>
  </si>
  <si>
    <t>Cal Ice Hockey Team</t>
  </si>
  <si>
    <t>Cal Japan Club</t>
  </si>
  <si>
    <t>Cal Raijin Taiko</t>
  </si>
  <si>
    <t>Cal Undergraduate Public Health Coalition (UPHC)</t>
  </si>
  <si>
    <t>CEE JFC</t>
  </si>
  <si>
    <t>Chabad Jewish Student Group at Berkeley</t>
  </si>
  <si>
    <t>Chinese Student Association</t>
  </si>
  <si>
    <t>Circle K International</t>
  </si>
  <si>
    <t>Cognitive Science Student Association</t>
  </si>
  <si>
    <t>College Ski and Snowboard Club (CSSC)</t>
  </si>
  <si>
    <t>Collegiate Star League at Berkeley</t>
  </si>
  <si>
    <t>Committee for Korea Studies</t>
  </si>
  <si>
    <t>Computer Science Undergraduate Association</t>
  </si>
  <si>
    <t>Creative Applications to Life in Origami</t>
  </si>
  <si>
    <t>Department of Integrative Biology Students</t>
  </si>
  <si>
    <t>Design for America</t>
  </si>
  <si>
    <t>East Asian Languages and Cultures Undergraduate Student Association</t>
  </si>
  <si>
    <t>Education Undergraduates</t>
  </si>
  <si>
    <t>Eggster Organization (Eggster?€?s Committee)</t>
  </si>
  <si>
    <t>EGO</t>
  </si>
  <si>
    <t>elecTonic</t>
  </si>
  <si>
    <t>Electrochemical Society - Student Chapter at Berkeley</t>
  </si>
  <si>
    <t>Engineering Student Council (formerly Engineer's Joint Council)</t>
  </si>
  <si>
    <t>English Undergraduate Association</t>
  </si>
  <si>
    <t>EthiopianStudentUnion</t>
  </si>
  <si>
    <t>Fashion and Student Trends</t>
  </si>
  <si>
    <t>Fei Tian Dancers</t>
  </si>
  <si>
    <t>Foresight Pre-Optometry Club</t>
  </si>
  <si>
    <t>Freshman and Sophomore Business Club</t>
  </si>
  <si>
    <t>Friends of the Co-ops</t>
  </si>
  <si>
    <t>FSES</t>
  </si>
  <si>
    <t>Future Business Business Leaders Of America- Phi Beta Lambda</t>
  </si>
  <si>
    <t>Graduate Flight Club</t>
  </si>
  <si>
    <t>Haas Undergraduate Black Business Association</t>
  </si>
  <si>
    <t>Hackers at Berkeley</t>
  </si>
  <si>
    <t>Human Powered Vehicle</t>
  </si>
  <si>
    <t>IAS Student Representative Council</t>
  </si>
  <si>
    <t>IISA</t>
  </si>
  <si>
    <t>Indian Students Association</t>
  </si>
  <si>
    <t>International Student Association at Berkeley (ISAB)</t>
  </si>
  <si>
    <t>Iranian Students' Cultural Organization</t>
  </si>
  <si>
    <t>ITE (Institute of Transportation Engineers)</t>
  </si>
  <si>
    <t>J Street U at Berkeley</t>
  </si>
  <si>
    <t>Jericho!</t>
  </si>
  <si>
    <t>Jewish Business Association</t>
  </si>
  <si>
    <t>Kairos Christian Fellowship</t>
  </si>
  <si>
    <t>Klesis</t>
  </si>
  <si>
    <t>Korea Campus Crusade for Christ</t>
  </si>
  <si>
    <t>Korean American Student Association</t>
  </si>
  <si>
    <t>Korean Networking Association of Berkeley (KUNA)</t>
  </si>
  <si>
    <t>Korean-American Scientists and Engineers Association at Berkeley (KSEA)</t>
  </si>
  <si>
    <t>K-popular at Berkeley</t>
  </si>
  <si>
    <t>Labor Justice Project at Cal</t>
  </si>
  <si>
    <t>Lambda Upsilon Lambda</t>
  </si>
  <si>
    <t>Latin American Studies Student Organization</t>
  </si>
  <si>
    <t>Latino Pre-Law Society</t>
  </si>
  <si>
    <t>Law In Practice</t>
  </si>
  <si>
    <t>LiNK @ Cal</t>
  </si>
  <si>
    <t>Mexicanos En contra el Narcotrafico de Drogas</t>
  </si>
  <si>
    <t>Monopoly Deal Club</t>
  </si>
  <si>
    <t>Olive Tree Initiative</t>
  </si>
  <si>
    <t>Omicron Delta Epsilon</t>
  </si>
  <si>
    <t>Pakistani Students Association</t>
  </si>
  <si>
    <t>Partnership for Pre-professional Pilipinos</t>
  </si>
  <si>
    <t>Phi Alpha Theta/History Honors Society</t>
  </si>
  <si>
    <t>Phi Chi Pre-Med Fraternity</t>
  </si>
  <si>
    <t>Phi Gamma Nu</t>
  </si>
  <si>
    <t>Phi Sigma Pi</t>
  </si>
  <si>
    <t>Pi Sigma Alpha - Iota Chapter</t>
  </si>
  <si>
    <t>Pilipino Association for Health Careers</t>
  </si>
  <si>
    <t>Pilipino Association of Scientists, Architects, and Engineers</t>
  </si>
  <si>
    <t>Pre-Dental Society</t>
  </si>
  <si>
    <t>Pre-Health Society (Formerly known as Asian-Ameircan Health Society)</t>
  </si>
  <si>
    <t>Pre-Pharmacy Information Learning and Leadership Society (PILLS)</t>
  </si>
  <si>
    <t>Psi Chi</t>
  </si>
  <si>
    <t>Quiz Bowl Club</t>
  </si>
  <si>
    <t>Rubik's Cube Club at Berkeley</t>
  </si>
  <si>
    <t>Russian Club, The</t>
  </si>
  <si>
    <t>Salsa Dance</t>
  </si>
  <si>
    <t>Sigma Alpha Nu Co-Ed Pre-Law Fraternity</t>
  </si>
  <si>
    <t>Sigma Eta Pi</t>
  </si>
  <si>
    <t>Sikh Student Association</t>
  </si>
  <si>
    <t>Student Commuters at Cal</t>
  </si>
  <si>
    <t>Student Food Collective</t>
  </si>
  <si>
    <t>Students for a Sensible Drug Policy</t>
  </si>
  <si>
    <t>Students for Hip-hop</t>
  </si>
  <si>
    <t>Students for Liberty</t>
  </si>
  <si>
    <t>Taiwanese American Student Association</t>
  </si>
  <si>
    <t>Take Back the Night</t>
  </si>
  <si>
    <t>TAMID Israel Investment Group</t>
  </si>
  <si>
    <t>The Californians</t>
  </si>
  <si>
    <t>The Cooking Club</t>
  </si>
  <si>
    <t>Theatre Rice</t>
  </si>
  <si>
    <t>Theta Tau</t>
  </si>
  <si>
    <t>Third Space Christian Fellowship</t>
  </si>
  <si>
    <t>Thrive Dance Company</t>
  </si>
  <si>
    <t>Toxicology Student Association of Berkeley (ToxSA)</t>
  </si>
  <si>
    <t>TROO Artistic Ventures</t>
  </si>
  <si>
    <t>Undergraduate Finance Association | Undergraduate Management Consulting Group</t>
  </si>
  <si>
    <t>University of California Rally Committee</t>
  </si>
  <si>
    <t>Wrestling Club at Berkeley</t>
  </si>
  <si>
    <t>Student Activity Groups</t>
  </si>
  <si>
    <t>??YQU??! (YOUNG QUEERS UNITED FOR EMPOWERMENT</t>
  </si>
  <si>
    <t>SISG</t>
  </si>
  <si>
    <t>100 College Black Men, Berkeley Campus</t>
  </si>
  <si>
    <t>Alpha Phi Alpha</t>
  </si>
  <si>
    <t>Arab Recruitment and Retention Center</t>
  </si>
  <si>
    <t>ASUC Renters' Legal Assistance</t>
  </si>
  <si>
    <t>Bay-Area Environmentally Aware Consulting Network (BEACN)</t>
  </si>
  <si>
    <t>BCC Service Community</t>
  </si>
  <si>
    <t>Bears for Elder Welfare</t>
  </si>
  <si>
    <t>Bears for UNICEF (UNICEF at Cal)</t>
  </si>
  <si>
    <t>Berkeley Cambodian Students Association (BCSA)</t>
  </si>
  <si>
    <t>Berkeley Engineers and Mentors</t>
  </si>
  <si>
    <t>Best Buddies</t>
  </si>
  <si>
    <t>Black Students in Health Association</t>
  </si>
  <si>
    <t>bridges Multicultural Resource Center</t>
  </si>
  <si>
    <t>Cal Community Music (CCM)</t>
  </si>
  <si>
    <t>Cal Corps Public Service Center</t>
  </si>
  <si>
    <t>Cal Do Something</t>
  </si>
  <si>
    <t>Cal Queer &amp; Asian</t>
  </si>
  <si>
    <t>CHE(Chicanos/Latinos in Health Education)</t>
  </si>
  <si>
    <t>Colleges Against Cancer: Relay for Life</t>
  </si>
  <si>
    <t>Delta Sigma Theta Sorority Incorporated Kappa Chapter</t>
  </si>
  <si>
    <t>Drawn to Scale</t>
  </si>
  <si>
    <t>Engineers without Borders</t>
  </si>
  <si>
    <t>Expanding Your Horizons at Berkeley</t>
  </si>
  <si>
    <t>Facilitation Team at Cal</t>
  </si>
  <si>
    <t>Gamma Zeta Alpha</t>
  </si>
  <si>
    <t>GIANT - UC Berkeley Filmmakers</t>
  </si>
  <si>
    <t>Global Medical Brigades at Berkeley</t>
  </si>
  <si>
    <t>Health and Medical Apprenticeship Program (HMAP)</t>
  </si>
  <si>
    <t>Hispanic Engineers and Scientists</t>
  </si>
  <si>
    <t>Inside the Living Room</t>
  </si>
  <si>
    <t>Iu-Mien Student Union</t>
  </si>
  <si>
    <t>Labor Coach Program</t>
  </si>
  <si>
    <t>Lambda Theta Alpha Latin Sorority, Inc.</t>
  </si>
  <si>
    <t>Laotian American Student Representative</t>
  </si>
  <si>
    <t>Oakland Asian Students Educational Services (OASES)</t>
  </si>
  <si>
    <t>Open Computing Facility</t>
  </si>
  <si>
    <t>Paws and Claws of Berkeley</t>
  </si>
  <si>
    <t>Pilipino Academic Student Services</t>
  </si>
  <si>
    <t>Prytanean Women's Honor Society</t>
  </si>
  <si>
    <t>PUENTE</t>
  </si>
  <si>
    <t>Queer Alliance and Resource Center</t>
  </si>
  <si>
    <t>RAZA Caucus</t>
  </si>
  <si>
    <t>Raza Recruitment &amp; Retention Center</t>
  </si>
  <si>
    <t>REACH! Asian Pacific Islander Recruitment &amp; Retention Center</t>
  </si>
  <si>
    <t>Re-Entry Transfer Student Association</t>
  </si>
  <si>
    <t>RISE</t>
  </si>
  <si>
    <t>Seed of Health</t>
  </si>
  <si>
    <t>Service Network at Berkeley</t>
  </si>
  <si>
    <t>Sigma Pi Alpha Sorority, Inc.</t>
  </si>
  <si>
    <t>Spread The Word</t>
  </si>
  <si>
    <t>Spring Foundation</t>
  </si>
  <si>
    <t>Student Parent Association for Recruitment and Retension (SPARR)</t>
  </si>
  <si>
    <t>Student-to-Student Peer Counseling</t>
  </si>
  <si>
    <t>Supporting Peers in Laid-Back Listening (SPILL)</t>
  </si>
  <si>
    <t>Teach In Prison</t>
  </si>
  <si>
    <t>Theater for Charity</t>
  </si>
  <si>
    <t>Universal Love and Peace</t>
  </si>
  <si>
    <t>V-Day at Berkeley</t>
  </si>
  <si>
    <t>Vietnamese Student Association</t>
  </si>
  <si>
    <t>Wonderworks</t>
  </si>
  <si>
    <t>World Literacy Project</t>
  </si>
  <si>
    <t>Xinaxtli</t>
  </si>
  <si>
    <t>$71, 000</t>
  </si>
  <si>
    <t>Youth Empowerment Program</t>
  </si>
  <si>
    <t>Youth Support Program</t>
  </si>
  <si>
    <t>Student Initiated Service Groups</t>
  </si>
  <si>
    <t>Berkeley Science Review</t>
  </si>
  <si>
    <t>Caliber Magazine</t>
  </si>
  <si>
    <t>CLAM (Cal Literature and Arts Magazine)</t>
  </si>
  <si>
    <t>Clio's Scroll</t>
  </si>
  <si>
    <t>Ensorcelled/Imaginarium</t>
  </si>
  <si>
    <t>Fabric</t>
  </si>
  <si>
    <t>hardboiled</t>
  </si>
  <si>
    <t>MISTER Magazine</t>
  </si>
  <si>
    <t>Sather Health</t>
  </si>
  <si>
    <t>Smart Ass, The</t>
  </si>
  <si>
    <t>The Science of Wellness Magazine</t>
  </si>
  <si>
    <t>The Undergraduate Journal of Psychology at Berkeley</t>
  </si>
  <si>
    <t>To An Unknown God (TAUG)</t>
  </si>
  <si>
    <t>UC Berkeley Comparative Literature Undergraduate Journal</t>
  </si>
  <si>
    <t>{m}aganda magazine</t>
  </si>
  <si>
    <t>PUB</t>
  </si>
  <si>
    <t>Publications</t>
  </si>
  <si>
    <t>PUB SUB-TOTAL</t>
  </si>
  <si>
    <t>Group</t>
  </si>
  <si>
    <t>Type</t>
  </si>
  <si>
    <t>ASUC 2012-2013 Budget</t>
  </si>
  <si>
    <t>2012-2013</t>
  </si>
  <si>
    <t>Proposal</t>
  </si>
  <si>
    <t>GOVT</t>
  </si>
  <si>
    <t>GRAD</t>
  </si>
  <si>
    <t>OPS</t>
  </si>
  <si>
    <t>PRO</t>
  </si>
  <si>
    <t>Victor Chen, ASUC Finance Officer</t>
  </si>
  <si>
    <t>Disabled Students Union</t>
  </si>
  <si>
    <t>Cal Day Concert</t>
  </si>
  <si>
    <t>Secondary</t>
  </si>
  <si>
    <t>Lambda Theta Phi Latin Fraternity</t>
  </si>
  <si>
    <t>React to Film</t>
  </si>
  <si>
    <t>Tzu Chi</t>
  </si>
  <si>
    <t>Hispanic Scholarship Fund</t>
  </si>
  <si>
    <t>Union Salvdorena de Estudiantes Universitarios</t>
  </si>
  <si>
    <t>Fi-com</t>
  </si>
  <si>
    <t>Senate</t>
  </si>
  <si>
    <t>Allocation</t>
  </si>
  <si>
    <t>UC Jazz Ensemble (UCJE)</t>
  </si>
  <si>
    <t>Black Recruitment and Retention Center</t>
  </si>
  <si>
    <t>Cal Veteran's Group</t>
  </si>
  <si>
    <t>CalTV</t>
  </si>
  <si>
    <t>The Heuristic Squelch</t>
  </si>
  <si>
    <t>Berkeley Poetry Review</t>
  </si>
  <si>
    <t>ASUC Green Certification Program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</si>
</sst>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.00\ ;&quot;$&quot;\(#,##0.00\)"/>
    <numFmt numFmtId="166" formatCode="&quot;$&quot;#,##0\ ;&quot;$&quot;\(#,##0\)"/>
    <numFmt numFmtId="167" formatCode="&quot;$&quot;#,##0.0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vertical="center"/>
    </xf>
    <xf numFmtId="2" fontId="3" fillId="33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2" fontId="0" fillId="36" borderId="0" xfId="0" applyNumberFormat="1" applyFill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167" fontId="3" fillId="0" borderId="10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3" fillId="34" borderId="10" xfId="0" applyNumberFormat="1" applyFont="1" applyFill="1" applyBorder="1" applyAlignment="1">
      <alignment/>
    </xf>
    <xf numFmtId="167" fontId="3" fillId="34" borderId="11" xfId="0" applyNumberFormat="1" applyFont="1" applyFill="1" applyBorder="1" applyAlignment="1">
      <alignment/>
    </xf>
    <xf numFmtId="167" fontId="4" fillId="35" borderId="10" xfId="0" applyNumberFormat="1" applyFont="1" applyFill="1" applyBorder="1" applyAlignment="1">
      <alignment/>
    </xf>
    <xf numFmtId="167" fontId="4" fillId="35" borderId="11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6" fillId="36" borderId="0" xfId="0" applyFont="1" applyFill="1" applyAlignment="1">
      <alignment vertical="center"/>
    </xf>
    <xf numFmtId="0" fontId="3" fillId="33" borderId="1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167" fontId="3" fillId="37" borderId="11" xfId="0" applyNumberFormat="1" applyFont="1" applyFill="1" applyBorder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2" fontId="0" fillId="38" borderId="0" xfId="0" applyNumberFormat="1" applyFill="1" applyBorder="1" applyAlignment="1">
      <alignment vertical="center"/>
    </xf>
    <xf numFmtId="4" fontId="5" fillId="38" borderId="10" xfId="0" applyNumberFormat="1" applyFont="1" applyFill="1" applyBorder="1" applyAlignment="1">
      <alignment horizontal="centerContinuous" vertical="center"/>
    </xf>
    <xf numFmtId="4" fontId="0" fillId="38" borderId="15" xfId="0" applyNumberFormat="1" applyFill="1" applyBorder="1" applyAlignment="1">
      <alignment horizontal="centerContinuous" vertical="center"/>
    </xf>
    <xf numFmtId="4" fontId="0" fillId="38" borderId="16" xfId="0" applyNumberFormat="1" applyFill="1" applyBorder="1" applyAlignment="1">
      <alignment horizontal="centerContinuous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0" fillId="38" borderId="18" xfId="0" applyFill="1" applyBorder="1" applyAlignment="1">
      <alignment vertical="center"/>
    </xf>
    <xf numFmtId="2" fontId="5" fillId="38" borderId="18" xfId="0" applyNumberFormat="1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2" fontId="0" fillId="38" borderId="0" xfId="0" applyNumberFormat="1" applyFill="1" applyBorder="1" applyAlignment="1">
      <alignment/>
    </xf>
    <xf numFmtId="0" fontId="5" fillId="38" borderId="0" xfId="0" applyFont="1" applyFill="1" applyAlignment="1">
      <alignment vertical="center"/>
    </xf>
    <xf numFmtId="0" fontId="5" fillId="38" borderId="10" xfId="0" applyFont="1" applyFill="1" applyBorder="1" applyAlignment="1">
      <alignment horizontal="left" vertical="center"/>
    </xf>
    <xf numFmtId="0" fontId="0" fillId="38" borderId="15" xfId="0" applyFill="1" applyBorder="1" applyAlignment="1">
      <alignment vertical="center"/>
    </xf>
    <xf numFmtId="2" fontId="5" fillId="38" borderId="16" xfId="0" applyNumberFormat="1" applyFont="1" applyFill="1" applyBorder="1" applyAlignment="1">
      <alignment vertical="center"/>
    </xf>
    <xf numFmtId="0" fontId="3" fillId="38" borderId="10" xfId="0" applyNumberFormat="1" applyFont="1" applyFill="1" applyBorder="1" applyAlignment="1">
      <alignment/>
    </xf>
    <xf numFmtId="167" fontId="3" fillId="38" borderId="10" xfId="0" applyNumberFormat="1" applyFont="1" applyFill="1" applyBorder="1" applyAlignment="1">
      <alignment/>
    </xf>
    <xf numFmtId="167" fontId="3" fillId="38" borderId="11" xfId="0" applyNumberFormat="1" applyFont="1" applyFill="1" applyBorder="1" applyAlignment="1">
      <alignment/>
    </xf>
    <xf numFmtId="0" fontId="3" fillId="38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CCFF"/>
      <rgbColor rgb="00C0C0C0"/>
      <rgbColor rgb="00CCFFFF"/>
      <rgbColor rgb="00FFCC00"/>
      <rgbColor rgb="00DD080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0.8515625" style="0" bestFit="1" customWidth="1"/>
    <col min="2" max="2" width="9.140625" style="11" customWidth="1"/>
    <col min="3" max="3" width="17.28125" style="0" bestFit="1" customWidth="1"/>
    <col min="4" max="4" width="11.140625" style="0" bestFit="1" customWidth="1"/>
    <col min="5" max="5" width="17.00390625" style="5" bestFit="1" customWidth="1"/>
    <col min="6" max="8" width="17.00390625" style="0" bestFit="1" customWidth="1"/>
  </cols>
  <sheetData>
    <row r="1" spans="1:8" ht="30" customHeight="1">
      <c r="A1" s="24" t="s">
        <v>411</v>
      </c>
      <c r="B1" s="12"/>
      <c r="C1" s="13"/>
      <c r="D1" s="13"/>
      <c r="E1" s="14"/>
      <c r="F1" s="14"/>
      <c r="G1" s="14"/>
      <c r="H1" s="14"/>
    </row>
    <row r="2" spans="1:8" ht="12.75">
      <c r="A2" s="30"/>
      <c r="B2" s="31"/>
      <c r="C2" s="30"/>
      <c r="D2" s="30"/>
      <c r="E2" s="32"/>
      <c r="F2" s="30"/>
      <c r="G2" s="30"/>
      <c r="H2" s="30"/>
    </row>
    <row r="3" spans="1:8" ht="12.75">
      <c r="A3" s="30"/>
      <c r="B3" s="31"/>
      <c r="C3" s="30"/>
      <c r="D3" s="33" t="s">
        <v>412</v>
      </c>
      <c r="E3" s="34"/>
      <c r="F3" s="34"/>
      <c r="G3" s="34"/>
      <c r="H3" s="35"/>
    </row>
    <row r="4" spans="1:8" ht="12.75">
      <c r="A4" s="30"/>
      <c r="B4" s="36" t="s">
        <v>409</v>
      </c>
      <c r="C4" s="37" t="s">
        <v>182</v>
      </c>
      <c r="D4" s="38"/>
      <c r="E4" s="39" t="s">
        <v>167</v>
      </c>
      <c r="F4" s="37" t="s">
        <v>421</v>
      </c>
      <c r="G4" s="37" t="s">
        <v>427</v>
      </c>
      <c r="H4" s="40" t="s">
        <v>428</v>
      </c>
    </row>
    <row r="5" spans="1:8" ht="12.75">
      <c r="A5" s="2" t="s">
        <v>407</v>
      </c>
      <c r="B5" s="27" t="s">
        <v>410</v>
      </c>
      <c r="C5" s="25" t="s">
        <v>62</v>
      </c>
      <c r="D5" s="25" t="s">
        <v>144</v>
      </c>
      <c r="E5" s="26" t="s">
        <v>413</v>
      </c>
      <c r="F5" s="26" t="s">
        <v>413</v>
      </c>
      <c r="G5" s="26" t="s">
        <v>413</v>
      </c>
      <c r="H5" s="28" t="s">
        <v>429</v>
      </c>
    </row>
    <row r="6" spans="1:8" ht="12.75">
      <c r="A6" s="1" t="s">
        <v>405</v>
      </c>
      <c r="B6" s="8" t="s">
        <v>406</v>
      </c>
      <c r="C6" s="1">
        <v>23</v>
      </c>
      <c r="D6" s="16">
        <v>3086.53</v>
      </c>
      <c r="E6" s="17">
        <v>1592.0240000000001</v>
      </c>
      <c r="F6" s="17">
        <f aca="true" t="shared" si="0" ref="F6:H37">E6</f>
        <v>1592.0240000000001</v>
      </c>
      <c r="G6" s="17">
        <f>F6</f>
        <v>1592.0240000000001</v>
      </c>
      <c r="H6" s="29">
        <f>G6</f>
        <v>1592.0240000000001</v>
      </c>
    </row>
    <row r="7" spans="1:8" ht="12.75">
      <c r="A7" s="3" t="s">
        <v>190</v>
      </c>
      <c r="B7" s="9" t="s">
        <v>406</v>
      </c>
      <c r="C7" s="3">
        <v>12</v>
      </c>
      <c r="D7" s="18">
        <v>6500</v>
      </c>
      <c r="E7" s="19">
        <v>306.7625</v>
      </c>
      <c r="F7" s="19">
        <v>1300</v>
      </c>
      <c r="G7" s="19">
        <f>F7</f>
        <v>1300</v>
      </c>
      <c r="H7" s="29">
        <f>G7</f>
        <v>1300</v>
      </c>
    </row>
    <row r="8" spans="1:8" ht="12.75">
      <c r="A8" s="1" t="s">
        <v>183</v>
      </c>
      <c r="B8" s="8" t="s">
        <v>406</v>
      </c>
      <c r="C8" s="1">
        <v>10</v>
      </c>
      <c r="D8" s="16">
        <v>2618.5</v>
      </c>
      <c r="E8" s="17">
        <v>891.0719999999999</v>
      </c>
      <c r="F8" s="17">
        <f t="shared" si="0"/>
        <v>891.0719999999999</v>
      </c>
      <c r="G8" s="17">
        <f t="shared" si="0"/>
        <v>891.0719999999999</v>
      </c>
      <c r="H8" s="29">
        <f t="shared" si="0"/>
        <v>891.0719999999999</v>
      </c>
    </row>
    <row r="9" spans="1:8" ht="12.75">
      <c r="A9" s="3" t="s">
        <v>4</v>
      </c>
      <c r="B9" s="9" t="s">
        <v>406</v>
      </c>
      <c r="C9" s="3">
        <v>6</v>
      </c>
      <c r="D9" s="18">
        <v>4689.12</v>
      </c>
      <c r="E9" s="19">
        <v>960.024</v>
      </c>
      <c r="F9" s="19">
        <v>1250</v>
      </c>
      <c r="G9" s="19">
        <f t="shared" si="0"/>
        <v>1250</v>
      </c>
      <c r="H9" s="29">
        <f t="shared" si="0"/>
        <v>1250</v>
      </c>
    </row>
    <row r="10" spans="1:8" ht="12.75">
      <c r="A10" s="1" t="s">
        <v>21</v>
      </c>
      <c r="B10" s="8" t="s">
        <v>406</v>
      </c>
      <c r="C10" s="1">
        <v>29</v>
      </c>
      <c r="D10" s="16">
        <v>1036.99</v>
      </c>
      <c r="E10" s="17">
        <v>1036.99</v>
      </c>
      <c r="F10" s="17">
        <f t="shared" si="0"/>
        <v>1036.99</v>
      </c>
      <c r="G10" s="17">
        <f t="shared" si="0"/>
        <v>1036.99</v>
      </c>
      <c r="H10" s="29">
        <f t="shared" si="0"/>
        <v>1036.99</v>
      </c>
    </row>
    <row r="11" spans="1:8" ht="12.75">
      <c r="A11" s="3" t="s">
        <v>435</v>
      </c>
      <c r="B11" s="9" t="s">
        <v>406</v>
      </c>
      <c r="C11" s="3">
        <v>18</v>
      </c>
      <c r="D11" s="18">
        <v>4000</v>
      </c>
      <c r="E11" s="19">
        <v>0</v>
      </c>
      <c r="F11" s="19">
        <v>1500</v>
      </c>
      <c r="G11" s="19">
        <f>F11</f>
        <v>1500</v>
      </c>
      <c r="H11" s="29">
        <f>G11</f>
        <v>1500</v>
      </c>
    </row>
    <row r="12" spans="1:8" ht="12.75">
      <c r="A12" s="1" t="s">
        <v>57</v>
      </c>
      <c r="B12" s="8" t="s">
        <v>406</v>
      </c>
      <c r="C12" s="1">
        <v>1</v>
      </c>
      <c r="D12" s="16">
        <v>3091</v>
      </c>
      <c r="E12" s="17">
        <v>500</v>
      </c>
      <c r="F12" s="17">
        <f t="shared" si="0"/>
        <v>500</v>
      </c>
      <c r="G12" s="17">
        <f t="shared" si="0"/>
        <v>500</v>
      </c>
      <c r="H12" s="29">
        <f t="shared" si="0"/>
        <v>500</v>
      </c>
    </row>
    <row r="13" spans="1:8" ht="12.75">
      <c r="A13" s="3" t="s">
        <v>391</v>
      </c>
      <c r="B13" s="9" t="s">
        <v>406</v>
      </c>
      <c r="C13" s="3">
        <v>13</v>
      </c>
      <c r="D13" s="18">
        <v>3150</v>
      </c>
      <c r="E13" s="19">
        <v>2139.467</v>
      </c>
      <c r="F13" s="19">
        <f t="shared" si="0"/>
        <v>2139.467</v>
      </c>
      <c r="G13" s="19">
        <f t="shared" si="0"/>
        <v>2139.467</v>
      </c>
      <c r="H13" s="29">
        <f t="shared" si="0"/>
        <v>2139.467</v>
      </c>
    </row>
    <row r="14" spans="1:8" ht="12.75">
      <c r="A14" s="1" t="s">
        <v>392</v>
      </c>
      <c r="B14" s="8" t="s">
        <v>406</v>
      </c>
      <c r="C14" s="1">
        <v>3</v>
      </c>
      <c r="D14" s="16">
        <v>5300</v>
      </c>
      <c r="E14" s="17">
        <v>1700</v>
      </c>
      <c r="F14" s="17">
        <f t="shared" si="0"/>
        <v>1700</v>
      </c>
      <c r="G14" s="17">
        <f t="shared" si="0"/>
        <v>1700</v>
      </c>
      <c r="H14" s="29">
        <f t="shared" si="0"/>
        <v>1700</v>
      </c>
    </row>
    <row r="15" spans="1:8" ht="12.75">
      <c r="A15" s="3" t="s">
        <v>433</v>
      </c>
      <c r="B15" s="9" t="s">
        <v>406</v>
      </c>
      <c r="C15" s="3">
        <v>8</v>
      </c>
      <c r="D15" s="18">
        <v>5500</v>
      </c>
      <c r="E15" s="19">
        <v>0</v>
      </c>
      <c r="F15" s="19">
        <v>5000</v>
      </c>
      <c r="G15" s="19">
        <f t="shared" si="0"/>
        <v>5000</v>
      </c>
      <c r="H15" s="29">
        <f t="shared" si="0"/>
        <v>5000</v>
      </c>
    </row>
    <row r="16" spans="1:8" ht="12.75">
      <c r="A16" s="1" t="s">
        <v>393</v>
      </c>
      <c r="B16" s="8" t="s">
        <v>406</v>
      </c>
      <c r="C16" s="1">
        <v>15</v>
      </c>
      <c r="D16" s="16">
        <v>1495</v>
      </c>
      <c r="E16" s="17">
        <v>1495</v>
      </c>
      <c r="F16" s="17">
        <f t="shared" si="0"/>
        <v>1495</v>
      </c>
      <c r="G16" s="17">
        <f t="shared" si="0"/>
        <v>1495</v>
      </c>
      <c r="H16" s="29">
        <f t="shared" si="0"/>
        <v>1495</v>
      </c>
    </row>
    <row r="17" spans="1:8" ht="12.75">
      <c r="A17" s="3" t="s">
        <v>394</v>
      </c>
      <c r="B17" s="9" t="s">
        <v>406</v>
      </c>
      <c r="C17" s="3">
        <v>13</v>
      </c>
      <c r="D17" s="18">
        <v>1100</v>
      </c>
      <c r="E17" s="19">
        <v>1100</v>
      </c>
      <c r="F17" s="19">
        <f t="shared" si="0"/>
        <v>1100</v>
      </c>
      <c r="G17" s="19">
        <f t="shared" si="0"/>
        <v>1100</v>
      </c>
      <c r="H17" s="29">
        <f t="shared" si="0"/>
        <v>1100</v>
      </c>
    </row>
    <row r="18" spans="1:8" ht="12.75">
      <c r="A18" s="1" t="s">
        <v>29</v>
      </c>
      <c r="B18" s="8" t="s">
        <v>406</v>
      </c>
      <c r="C18" s="1">
        <v>3</v>
      </c>
      <c r="D18" s="16">
        <v>620.9</v>
      </c>
      <c r="E18" s="17">
        <v>620.9</v>
      </c>
      <c r="F18" s="17">
        <f t="shared" si="0"/>
        <v>620.9</v>
      </c>
      <c r="G18" s="17">
        <f t="shared" si="0"/>
        <v>620.9</v>
      </c>
      <c r="H18" s="29">
        <f t="shared" si="0"/>
        <v>620.9</v>
      </c>
    </row>
    <row r="19" spans="1:8" ht="12.75">
      <c r="A19" s="3" t="s">
        <v>395</v>
      </c>
      <c r="B19" s="9" t="s">
        <v>406</v>
      </c>
      <c r="C19" s="3">
        <v>1</v>
      </c>
      <c r="D19" s="18">
        <v>700</v>
      </c>
      <c r="E19" s="19">
        <v>500</v>
      </c>
      <c r="F19" s="19">
        <f t="shared" si="0"/>
        <v>500</v>
      </c>
      <c r="G19" s="19">
        <f t="shared" si="0"/>
        <v>500</v>
      </c>
      <c r="H19" s="29">
        <f t="shared" si="0"/>
        <v>500</v>
      </c>
    </row>
    <row r="20" spans="1:8" ht="12.75">
      <c r="A20" s="1" t="s">
        <v>396</v>
      </c>
      <c r="B20" s="8" t="s">
        <v>406</v>
      </c>
      <c r="C20" s="1">
        <v>1</v>
      </c>
      <c r="D20" s="16">
        <v>400</v>
      </c>
      <c r="E20" s="17">
        <v>400</v>
      </c>
      <c r="F20" s="17">
        <f t="shared" si="0"/>
        <v>400</v>
      </c>
      <c r="G20" s="17">
        <f t="shared" si="0"/>
        <v>400</v>
      </c>
      <c r="H20" s="29">
        <f t="shared" si="0"/>
        <v>400</v>
      </c>
    </row>
    <row r="21" spans="1:8" ht="12.75">
      <c r="A21" s="3" t="s">
        <v>397</v>
      </c>
      <c r="B21" s="9" t="s">
        <v>406</v>
      </c>
      <c r="C21" s="3">
        <v>16</v>
      </c>
      <c r="D21" s="18">
        <v>4645.11</v>
      </c>
      <c r="E21" s="19">
        <v>4645.11</v>
      </c>
      <c r="F21" s="19">
        <f t="shared" si="0"/>
        <v>4645.11</v>
      </c>
      <c r="G21" s="19">
        <f t="shared" si="0"/>
        <v>4645.11</v>
      </c>
      <c r="H21" s="29">
        <f t="shared" si="0"/>
        <v>4645.11</v>
      </c>
    </row>
    <row r="22" spans="1:8" ht="12.75">
      <c r="A22" s="1" t="s">
        <v>434</v>
      </c>
      <c r="B22" s="8" t="s">
        <v>406</v>
      </c>
      <c r="C22" s="1">
        <v>16</v>
      </c>
      <c r="D22" s="16">
        <v>9600</v>
      </c>
      <c r="E22" s="17">
        <v>0</v>
      </c>
      <c r="F22" s="17">
        <v>2400</v>
      </c>
      <c r="G22" s="17">
        <f t="shared" si="0"/>
        <v>2400</v>
      </c>
      <c r="H22" s="29">
        <f t="shared" si="0"/>
        <v>2400</v>
      </c>
    </row>
    <row r="23" spans="1:8" ht="12.75">
      <c r="A23" s="3" t="s">
        <v>139</v>
      </c>
      <c r="B23" s="9" t="s">
        <v>406</v>
      </c>
      <c r="C23" s="3">
        <v>2</v>
      </c>
      <c r="D23" s="18">
        <v>1953.4</v>
      </c>
      <c r="E23" s="19">
        <v>595</v>
      </c>
      <c r="F23" s="19">
        <f t="shared" si="0"/>
        <v>595</v>
      </c>
      <c r="G23" s="19">
        <f t="shared" si="0"/>
        <v>595</v>
      </c>
      <c r="H23" s="29">
        <f t="shared" si="0"/>
        <v>595</v>
      </c>
    </row>
    <row r="24" spans="1:8" ht="12.75">
      <c r="A24" s="1" t="s">
        <v>398</v>
      </c>
      <c r="B24" s="8" t="s">
        <v>406</v>
      </c>
      <c r="C24" s="1">
        <v>1</v>
      </c>
      <c r="D24" s="16">
        <v>488</v>
      </c>
      <c r="E24" s="17">
        <v>488</v>
      </c>
      <c r="F24" s="17">
        <f t="shared" si="0"/>
        <v>488</v>
      </c>
      <c r="G24" s="17">
        <f t="shared" si="0"/>
        <v>488</v>
      </c>
      <c r="H24" s="29">
        <f t="shared" si="0"/>
        <v>488</v>
      </c>
    </row>
    <row r="25" spans="1:8" ht="12.75">
      <c r="A25" s="3" t="s">
        <v>19</v>
      </c>
      <c r="B25" s="9" t="s">
        <v>406</v>
      </c>
      <c r="C25" s="3">
        <v>17</v>
      </c>
      <c r="D25" s="18">
        <v>4350.78</v>
      </c>
      <c r="E25" s="19">
        <v>4345.642</v>
      </c>
      <c r="F25" s="19">
        <f t="shared" si="0"/>
        <v>4345.642</v>
      </c>
      <c r="G25" s="19">
        <f t="shared" si="0"/>
        <v>4345.642</v>
      </c>
      <c r="H25" s="29">
        <f t="shared" si="0"/>
        <v>4345.642</v>
      </c>
    </row>
    <row r="26" spans="1:8" ht="12.75">
      <c r="A26" s="1" t="s">
        <v>85</v>
      </c>
      <c r="B26" s="8" t="s">
        <v>406</v>
      </c>
      <c r="C26" s="1">
        <v>8</v>
      </c>
      <c r="D26" s="16">
        <v>4436</v>
      </c>
      <c r="E26" s="17">
        <v>733.992</v>
      </c>
      <c r="F26" s="17">
        <v>1200</v>
      </c>
      <c r="G26" s="17">
        <f t="shared" si="0"/>
        <v>1200</v>
      </c>
      <c r="H26" s="29">
        <f t="shared" si="0"/>
        <v>1200</v>
      </c>
    </row>
    <row r="27" spans="1:8" ht="12.75">
      <c r="A27" s="3" t="s">
        <v>146</v>
      </c>
      <c r="B27" s="9" t="s">
        <v>406</v>
      </c>
      <c r="C27" s="3">
        <v>8</v>
      </c>
      <c r="D27" s="18">
        <v>1200</v>
      </c>
      <c r="E27" s="19">
        <v>1200</v>
      </c>
      <c r="F27" s="19">
        <f t="shared" si="0"/>
        <v>1200</v>
      </c>
      <c r="G27" s="19">
        <f t="shared" si="0"/>
        <v>1200</v>
      </c>
      <c r="H27" s="29">
        <f t="shared" si="0"/>
        <v>1200</v>
      </c>
    </row>
    <row r="28" spans="1:8" ht="12.75">
      <c r="A28" s="1" t="s">
        <v>399</v>
      </c>
      <c r="B28" s="8" t="s">
        <v>406</v>
      </c>
      <c r="C28" s="1">
        <v>2</v>
      </c>
      <c r="D28" s="16">
        <v>757.65</v>
      </c>
      <c r="E28" s="17">
        <v>377.4</v>
      </c>
      <c r="F28" s="17">
        <f t="shared" si="0"/>
        <v>377.4</v>
      </c>
      <c r="G28" s="17">
        <f t="shared" si="0"/>
        <v>377.4</v>
      </c>
      <c r="H28" s="29">
        <f t="shared" si="0"/>
        <v>377.4</v>
      </c>
    </row>
    <row r="29" spans="1:8" ht="12.75">
      <c r="A29" s="3" t="s">
        <v>400</v>
      </c>
      <c r="B29" s="9" t="s">
        <v>406</v>
      </c>
      <c r="C29" s="3">
        <v>13</v>
      </c>
      <c r="D29" s="18">
        <v>3384</v>
      </c>
      <c r="E29" s="19">
        <v>3384</v>
      </c>
      <c r="F29" s="19">
        <f t="shared" si="0"/>
        <v>3384</v>
      </c>
      <c r="G29" s="19">
        <f t="shared" si="0"/>
        <v>3384</v>
      </c>
      <c r="H29" s="29">
        <f t="shared" si="0"/>
        <v>3384</v>
      </c>
    </row>
    <row r="30" spans="1:8" ht="12.75">
      <c r="A30" s="1" t="s">
        <v>97</v>
      </c>
      <c r="B30" s="8" t="s">
        <v>406</v>
      </c>
      <c r="C30" s="1">
        <v>12</v>
      </c>
      <c r="D30" s="16">
        <v>4293</v>
      </c>
      <c r="E30" s="17">
        <v>4293</v>
      </c>
      <c r="F30" s="17">
        <f t="shared" si="0"/>
        <v>4293</v>
      </c>
      <c r="G30" s="17">
        <f t="shared" si="0"/>
        <v>4293</v>
      </c>
      <c r="H30" s="29">
        <f t="shared" si="0"/>
        <v>4293</v>
      </c>
    </row>
    <row r="31" spans="1:8" ht="12.75">
      <c r="A31" s="3" t="s">
        <v>50</v>
      </c>
      <c r="B31" s="9" t="s">
        <v>406</v>
      </c>
      <c r="C31" s="3">
        <v>2</v>
      </c>
      <c r="D31" s="18">
        <v>2182.4</v>
      </c>
      <c r="E31" s="19">
        <v>244.99999999999997</v>
      </c>
      <c r="F31" s="19">
        <f t="shared" si="0"/>
        <v>244.99999999999997</v>
      </c>
      <c r="G31" s="19">
        <f t="shared" si="0"/>
        <v>244.99999999999997</v>
      </c>
      <c r="H31" s="29">
        <f t="shared" si="0"/>
        <v>244.99999999999997</v>
      </c>
    </row>
    <row r="32" spans="1:8" ht="12.75">
      <c r="A32" s="1" t="s">
        <v>16</v>
      </c>
      <c r="B32" s="8" t="s">
        <v>406</v>
      </c>
      <c r="C32" s="1">
        <v>8</v>
      </c>
      <c r="D32" s="16">
        <v>1354.7</v>
      </c>
      <c r="E32" s="17">
        <v>390.932</v>
      </c>
      <c r="F32" s="17">
        <f t="shared" si="0"/>
        <v>390.932</v>
      </c>
      <c r="G32" s="17">
        <f t="shared" si="0"/>
        <v>390.932</v>
      </c>
      <c r="H32" s="29">
        <f t="shared" si="0"/>
        <v>390.932</v>
      </c>
    </row>
    <row r="33" spans="1:8" ht="12.75">
      <c r="A33" s="3" t="s">
        <v>401</v>
      </c>
      <c r="B33" s="9" t="s">
        <v>406</v>
      </c>
      <c r="C33" s="3">
        <v>1</v>
      </c>
      <c r="D33" s="18">
        <v>11748.32</v>
      </c>
      <c r="E33" s="19">
        <v>500</v>
      </c>
      <c r="F33" s="19">
        <f t="shared" si="0"/>
        <v>500</v>
      </c>
      <c r="G33" s="19">
        <f t="shared" si="0"/>
        <v>500</v>
      </c>
      <c r="H33" s="29">
        <f t="shared" si="0"/>
        <v>500</v>
      </c>
    </row>
    <row r="34" spans="1:8" ht="12.75">
      <c r="A34" s="1" t="s">
        <v>177</v>
      </c>
      <c r="B34" s="8" t="s">
        <v>406</v>
      </c>
      <c r="C34" s="1">
        <v>2</v>
      </c>
      <c r="D34" s="16">
        <v>2895.35</v>
      </c>
      <c r="E34" s="17">
        <v>595</v>
      </c>
      <c r="F34" s="17">
        <f t="shared" si="0"/>
        <v>595</v>
      </c>
      <c r="G34" s="17">
        <f t="shared" si="0"/>
        <v>595</v>
      </c>
      <c r="H34" s="29">
        <f t="shared" si="0"/>
        <v>595</v>
      </c>
    </row>
    <row r="35" spans="1:8" ht="12.75">
      <c r="A35" s="3" t="s">
        <v>402</v>
      </c>
      <c r="B35" s="9" t="s">
        <v>406</v>
      </c>
      <c r="C35" s="3">
        <v>2</v>
      </c>
      <c r="D35" s="18">
        <v>548</v>
      </c>
      <c r="E35" s="19">
        <v>548</v>
      </c>
      <c r="F35" s="19">
        <f t="shared" si="0"/>
        <v>548</v>
      </c>
      <c r="G35" s="19">
        <f t="shared" si="0"/>
        <v>548</v>
      </c>
      <c r="H35" s="29">
        <f t="shared" si="0"/>
        <v>548</v>
      </c>
    </row>
    <row r="36" spans="1:8" ht="12.75">
      <c r="A36" s="1" t="s">
        <v>403</v>
      </c>
      <c r="B36" s="8" t="s">
        <v>406</v>
      </c>
      <c r="C36" s="1">
        <v>4</v>
      </c>
      <c r="D36" s="16">
        <v>1900</v>
      </c>
      <c r="E36" s="17">
        <v>1870</v>
      </c>
      <c r="F36" s="17">
        <f t="shared" si="0"/>
        <v>1870</v>
      </c>
      <c r="G36" s="17">
        <f t="shared" si="0"/>
        <v>1870</v>
      </c>
      <c r="H36" s="29">
        <f t="shared" si="0"/>
        <v>1870</v>
      </c>
    </row>
    <row r="37" spans="1:8" ht="12.75">
      <c r="A37" s="3" t="s">
        <v>404</v>
      </c>
      <c r="B37" s="9" t="s">
        <v>406</v>
      </c>
      <c r="C37" s="3">
        <v>1</v>
      </c>
      <c r="D37" s="18">
        <v>420</v>
      </c>
      <c r="E37" s="19">
        <v>420</v>
      </c>
      <c r="F37" s="19">
        <f t="shared" si="0"/>
        <v>420</v>
      </c>
      <c r="G37" s="19">
        <f t="shared" si="0"/>
        <v>420</v>
      </c>
      <c r="H37" s="29">
        <f t="shared" si="0"/>
        <v>420</v>
      </c>
    </row>
    <row r="38" spans="1:8" ht="12.75">
      <c r="A38" s="4" t="s">
        <v>408</v>
      </c>
      <c r="B38" s="10"/>
      <c r="C38" s="4"/>
      <c r="D38" s="20"/>
      <c r="E38" s="21">
        <f>SUM(E6:E37)</f>
        <v>37873.3155</v>
      </c>
      <c r="F38" s="21">
        <f>SUM(F6:F37)</f>
        <v>48522.537000000004</v>
      </c>
      <c r="G38" s="21">
        <f>SUM(G6:G37)</f>
        <v>48522.537000000004</v>
      </c>
      <c r="H38" s="21">
        <f>SUM(H6:H37)</f>
        <v>48522.537000000004</v>
      </c>
    </row>
    <row r="39" spans="1:8" ht="12.75">
      <c r="A39" s="41"/>
      <c r="B39" s="42"/>
      <c r="C39" s="41"/>
      <c r="D39" s="41"/>
      <c r="E39" s="43"/>
      <c r="F39" s="30"/>
      <c r="G39" s="30"/>
      <c r="H39" s="30"/>
    </row>
    <row r="40" spans="1:8" ht="12.75">
      <c r="A40" s="2" t="s">
        <v>322</v>
      </c>
      <c r="B40" s="7"/>
      <c r="C40" s="2"/>
      <c r="D40" s="2"/>
      <c r="E40" s="6"/>
      <c r="F40" s="6"/>
      <c r="G40" s="6"/>
      <c r="H40" s="6"/>
    </row>
    <row r="41" spans="1:8" ht="12.75">
      <c r="A41" s="1" t="s">
        <v>188</v>
      </c>
      <c r="B41" s="8" t="s">
        <v>88</v>
      </c>
      <c r="C41" s="1">
        <v>1</v>
      </c>
      <c r="D41" s="16">
        <v>2817.4</v>
      </c>
      <c r="E41" s="17">
        <v>50</v>
      </c>
      <c r="F41" s="17">
        <f aca="true" t="shared" si="1" ref="F41:H99">E41</f>
        <v>50</v>
      </c>
      <c r="G41" s="17">
        <f>F41</f>
        <v>50</v>
      </c>
      <c r="H41" s="29">
        <f>G41</f>
        <v>50</v>
      </c>
    </row>
    <row r="42" spans="1:8" ht="12.75">
      <c r="A42" s="3" t="s">
        <v>159</v>
      </c>
      <c r="B42" s="9" t="s">
        <v>88</v>
      </c>
      <c r="C42" s="3">
        <v>11</v>
      </c>
      <c r="D42" s="18">
        <v>2807.8</v>
      </c>
      <c r="E42" s="19">
        <v>2807.8</v>
      </c>
      <c r="F42" s="19">
        <f t="shared" si="1"/>
        <v>2807.8</v>
      </c>
      <c r="G42" s="19">
        <f t="shared" si="1"/>
        <v>2807.8</v>
      </c>
      <c r="H42" s="29">
        <f t="shared" si="1"/>
        <v>2807.8</v>
      </c>
    </row>
    <row r="43" spans="1:8" ht="12.75">
      <c r="A43" s="1" t="s">
        <v>189</v>
      </c>
      <c r="B43" s="8" t="s">
        <v>88</v>
      </c>
      <c r="C43" s="1">
        <v>5</v>
      </c>
      <c r="D43" s="16">
        <v>373.9</v>
      </c>
      <c r="E43" s="17">
        <v>373.9</v>
      </c>
      <c r="F43" s="17">
        <f t="shared" si="1"/>
        <v>373.9</v>
      </c>
      <c r="G43" s="17">
        <f t="shared" si="1"/>
        <v>373.9</v>
      </c>
      <c r="H43" s="29">
        <f t="shared" si="1"/>
        <v>373.9</v>
      </c>
    </row>
    <row r="44" spans="1:8" ht="12.75">
      <c r="A44" s="3" t="s">
        <v>191</v>
      </c>
      <c r="B44" s="9" t="s">
        <v>88</v>
      </c>
      <c r="C44" s="3">
        <v>8</v>
      </c>
      <c r="D44" s="18">
        <v>1197.23</v>
      </c>
      <c r="E44" s="19">
        <v>200.65</v>
      </c>
      <c r="F44" s="19">
        <v>802.6</v>
      </c>
      <c r="G44" s="19">
        <f t="shared" si="1"/>
        <v>802.6</v>
      </c>
      <c r="H44" s="29">
        <f t="shared" si="1"/>
        <v>802.6</v>
      </c>
    </row>
    <row r="45" spans="1:8" ht="12.75">
      <c r="A45" s="1" t="s">
        <v>192</v>
      </c>
      <c r="B45" s="8" t="s">
        <v>88</v>
      </c>
      <c r="C45" s="1">
        <v>2</v>
      </c>
      <c r="D45" s="16">
        <v>2940.01</v>
      </c>
      <c r="E45" s="17">
        <v>52.5</v>
      </c>
      <c r="F45" s="17">
        <f t="shared" si="1"/>
        <v>52.5</v>
      </c>
      <c r="G45" s="17">
        <f t="shared" si="1"/>
        <v>52.5</v>
      </c>
      <c r="H45" s="29">
        <f t="shared" si="1"/>
        <v>52.5</v>
      </c>
    </row>
    <row r="46" spans="1:8" ht="12.75">
      <c r="A46" s="3" t="s">
        <v>59</v>
      </c>
      <c r="B46" s="9" t="s">
        <v>88</v>
      </c>
      <c r="C46" s="3">
        <v>27</v>
      </c>
      <c r="D46" s="18">
        <v>9978.94</v>
      </c>
      <c r="E46" s="19">
        <v>1310.9460000000001</v>
      </c>
      <c r="F46" s="19">
        <f t="shared" si="1"/>
        <v>1310.9460000000001</v>
      </c>
      <c r="G46" s="19">
        <f t="shared" si="1"/>
        <v>1310.9460000000001</v>
      </c>
      <c r="H46" s="29">
        <f t="shared" si="1"/>
        <v>1310.9460000000001</v>
      </c>
    </row>
    <row r="47" spans="1:8" ht="12.75">
      <c r="A47" s="1" t="s">
        <v>193</v>
      </c>
      <c r="B47" s="8" t="s">
        <v>88</v>
      </c>
      <c r="C47" s="1">
        <v>1</v>
      </c>
      <c r="D47" s="16">
        <v>300</v>
      </c>
      <c r="E47" s="17">
        <v>50</v>
      </c>
      <c r="F47" s="17">
        <v>150</v>
      </c>
      <c r="G47" s="17">
        <f t="shared" si="1"/>
        <v>150</v>
      </c>
      <c r="H47" s="29">
        <f t="shared" si="1"/>
        <v>150</v>
      </c>
    </row>
    <row r="48" spans="1:8" ht="12.75">
      <c r="A48" s="3" t="s">
        <v>194</v>
      </c>
      <c r="B48" s="9" t="s">
        <v>88</v>
      </c>
      <c r="C48" s="3">
        <v>4</v>
      </c>
      <c r="D48" s="18">
        <v>1060</v>
      </c>
      <c r="E48" s="19">
        <v>420</v>
      </c>
      <c r="F48" s="19">
        <f t="shared" si="1"/>
        <v>420</v>
      </c>
      <c r="G48" s="19">
        <f t="shared" si="1"/>
        <v>420</v>
      </c>
      <c r="H48" s="29">
        <f t="shared" si="1"/>
        <v>420</v>
      </c>
    </row>
    <row r="49" spans="1:8" ht="12.75">
      <c r="A49" s="1" t="s">
        <v>195</v>
      </c>
      <c r="B49" s="8" t="s">
        <v>88</v>
      </c>
      <c r="C49" s="1">
        <v>14</v>
      </c>
      <c r="D49" s="16">
        <v>6217.7</v>
      </c>
      <c r="E49" s="17">
        <v>630</v>
      </c>
      <c r="F49" s="17">
        <f t="shared" si="1"/>
        <v>630</v>
      </c>
      <c r="G49" s="17">
        <f t="shared" si="1"/>
        <v>630</v>
      </c>
      <c r="H49" s="29">
        <f t="shared" si="1"/>
        <v>630</v>
      </c>
    </row>
    <row r="50" spans="1:8" ht="12.75">
      <c r="A50" s="3" t="s">
        <v>73</v>
      </c>
      <c r="B50" s="9" t="s">
        <v>88</v>
      </c>
      <c r="C50" s="3">
        <v>5</v>
      </c>
      <c r="D50" s="18">
        <v>0</v>
      </c>
      <c r="E50" s="19" t="s">
        <v>100</v>
      </c>
      <c r="F50" s="19" t="str">
        <f t="shared" si="1"/>
        <v>Sponsorship Only</v>
      </c>
      <c r="G50" s="19" t="str">
        <f t="shared" si="1"/>
        <v>Sponsorship Only</v>
      </c>
      <c r="H50" s="29" t="str">
        <f t="shared" si="1"/>
        <v>Sponsorship Only</v>
      </c>
    </row>
    <row r="51" spans="1:8" ht="12.75">
      <c r="A51" s="1" t="s">
        <v>196</v>
      </c>
      <c r="B51" s="8" t="s">
        <v>88</v>
      </c>
      <c r="C51" s="1">
        <v>8</v>
      </c>
      <c r="D51" s="16">
        <v>2940</v>
      </c>
      <c r="E51" s="17">
        <v>100</v>
      </c>
      <c r="F51" s="17">
        <f t="shared" si="1"/>
        <v>100</v>
      </c>
      <c r="G51" s="17">
        <f t="shared" si="1"/>
        <v>100</v>
      </c>
      <c r="H51" s="29">
        <f t="shared" si="1"/>
        <v>100</v>
      </c>
    </row>
    <row r="52" spans="1:8" ht="12.75">
      <c r="A52" s="3" t="s">
        <v>197</v>
      </c>
      <c r="B52" s="9" t="s">
        <v>88</v>
      </c>
      <c r="C52" s="3">
        <v>2</v>
      </c>
      <c r="D52" s="18">
        <v>892.4</v>
      </c>
      <c r="E52" s="19">
        <v>200</v>
      </c>
      <c r="F52" s="19">
        <f t="shared" si="1"/>
        <v>200</v>
      </c>
      <c r="G52" s="19">
        <f t="shared" si="1"/>
        <v>200</v>
      </c>
      <c r="H52" s="29">
        <f t="shared" si="1"/>
        <v>200</v>
      </c>
    </row>
    <row r="53" spans="1:8" ht="12.75">
      <c r="A53" s="1" t="s">
        <v>198</v>
      </c>
      <c r="B53" s="8" t="s">
        <v>88</v>
      </c>
      <c r="C53" s="1">
        <v>35</v>
      </c>
      <c r="D53" s="16">
        <v>4440</v>
      </c>
      <c r="E53" s="17">
        <v>2092.2720000000004</v>
      </c>
      <c r="F53" s="17">
        <f t="shared" si="1"/>
        <v>2092.2720000000004</v>
      </c>
      <c r="G53" s="17">
        <f t="shared" si="1"/>
        <v>2092.2720000000004</v>
      </c>
      <c r="H53" s="29">
        <f t="shared" si="1"/>
        <v>2092.2720000000004</v>
      </c>
    </row>
    <row r="54" spans="1:8" ht="12.75">
      <c r="A54" s="3" t="s">
        <v>199</v>
      </c>
      <c r="B54" s="9" t="s">
        <v>88</v>
      </c>
      <c r="C54" s="3">
        <v>4</v>
      </c>
      <c r="D54" s="18">
        <v>700</v>
      </c>
      <c r="E54" s="19">
        <v>168</v>
      </c>
      <c r="F54" s="19">
        <f t="shared" si="1"/>
        <v>168</v>
      </c>
      <c r="G54" s="19">
        <f t="shared" si="1"/>
        <v>168</v>
      </c>
      <c r="H54" s="29">
        <f t="shared" si="1"/>
        <v>168</v>
      </c>
    </row>
    <row r="55" spans="1:8" ht="12.75">
      <c r="A55" s="1" t="s">
        <v>200</v>
      </c>
      <c r="B55" s="8" t="s">
        <v>88</v>
      </c>
      <c r="C55" s="1">
        <v>8</v>
      </c>
      <c r="D55" s="16">
        <v>2000</v>
      </c>
      <c r="E55" s="17">
        <v>744.9435000000001</v>
      </c>
      <c r="F55" s="17">
        <f t="shared" si="1"/>
        <v>744.9435000000001</v>
      </c>
      <c r="G55" s="17">
        <f t="shared" si="1"/>
        <v>744.9435000000001</v>
      </c>
      <c r="H55" s="29">
        <f t="shared" si="1"/>
        <v>744.9435000000001</v>
      </c>
    </row>
    <row r="56" spans="1:8" ht="12.75">
      <c r="A56" s="3" t="s">
        <v>201</v>
      </c>
      <c r="B56" s="9" t="s">
        <v>88</v>
      </c>
      <c r="C56" s="3">
        <v>15</v>
      </c>
      <c r="D56" s="18">
        <v>14090.64</v>
      </c>
      <c r="E56" s="19">
        <v>7740.6</v>
      </c>
      <c r="F56" s="19">
        <f t="shared" si="1"/>
        <v>7740.6</v>
      </c>
      <c r="G56" s="19">
        <f t="shared" si="1"/>
        <v>7740.6</v>
      </c>
      <c r="H56" s="29">
        <f t="shared" si="1"/>
        <v>7740.6</v>
      </c>
    </row>
    <row r="57" spans="1:8" ht="12.75">
      <c r="A57" s="1" t="s">
        <v>202</v>
      </c>
      <c r="B57" s="8" t="s">
        <v>88</v>
      </c>
      <c r="C57" s="1">
        <v>13</v>
      </c>
      <c r="D57" s="16">
        <v>1754.99</v>
      </c>
      <c r="E57" s="17">
        <v>1678.404</v>
      </c>
      <c r="F57" s="17">
        <f t="shared" si="1"/>
        <v>1678.404</v>
      </c>
      <c r="G57" s="17">
        <f t="shared" si="1"/>
        <v>1678.404</v>
      </c>
      <c r="H57" s="29">
        <f t="shared" si="1"/>
        <v>1678.404</v>
      </c>
    </row>
    <row r="58" spans="1:8" ht="12.75">
      <c r="A58" s="3" t="s">
        <v>203</v>
      </c>
      <c r="B58" s="9" t="s">
        <v>88</v>
      </c>
      <c r="C58" s="3">
        <v>1</v>
      </c>
      <c r="D58" s="18">
        <v>5360</v>
      </c>
      <c r="E58" s="19">
        <v>50</v>
      </c>
      <c r="F58" s="19">
        <f t="shared" si="1"/>
        <v>50</v>
      </c>
      <c r="G58" s="19">
        <f t="shared" si="1"/>
        <v>50</v>
      </c>
      <c r="H58" s="29">
        <f t="shared" si="1"/>
        <v>50</v>
      </c>
    </row>
    <row r="59" spans="1:8" ht="12.75">
      <c r="A59" s="1" t="s">
        <v>48</v>
      </c>
      <c r="B59" s="8" t="s">
        <v>88</v>
      </c>
      <c r="C59" s="1">
        <v>6</v>
      </c>
      <c r="D59" s="16">
        <v>3381</v>
      </c>
      <c r="E59" s="17">
        <v>37.5</v>
      </c>
      <c r="F59" s="17">
        <f t="shared" si="1"/>
        <v>37.5</v>
      </c>
      <c r="G59" s="17">
        <f t="shared" si="1"/>
        <v>37.5</v>
      </c>
      <c r="H59" s="29">
        <f t="shared" si="1"/>
        <v>37.5</v>
      </c>
    </row>
    <row r="60" spans="1:8" ht="12.75">
      <c r="A60" s="3" t="s">
        <v>204</v>
      </c>
      <c r="B60" s="9" t="s">
        <v>88</v>
      </c>
      <c r="C60" s="3">
        <v>13</v>
      </c>
      <c r="D60" s="18">
        <v>30</v>
      </c>
      <c r="E60" s="19">
        <v>30</v>
      </c>
      <c r="F60" s="19">
        <f t="shared" si="1"/>
        <v>30</v>
      </c>
      <c r="G60" s="19">
        <f t="shared" si="1"/>
        <v>30</v>
      </c>
      <c r="H60" s="29">
        <f t="shared" si="1"/>
        <v>30</v>
      </c>
    </row>
    <row r="61" spans="1:8" ht="12.75">
      <c r="A61" s="1" t="s">
        <v>205</v>
      </c>
      <c r="B61" s="8" t="s">
        <v>88</v>
      </c>
      <c r="C61" s="1">
        <v>2</v>
      </c>
      <c r="D61" s="16">
        <v>990</v>
      </c>
      <c r="E61" s="17">
        <v>50</v>
      </c>
      <c r="F61" s="17">
        <v>200</v>
      </c>
      <c r="G61" s="17">
        <f t="shared" si="1"/>
        <v>200</v>
      </c>
      <c r="H61" s="29">
        <f t="shared" si="1"/>
        <v>200</v>
      </c>
    </row>
    <row r="62" spans="1:8" ht="12.75">
      <c r="A62" s="3" t="s">
        <v>206</v>
      </c>
      <c r="B62" s="9" t="s">
        <v>88</v>
      </c>
      <c r="C62" s="3">
        <v>14</v>
      </c>
      <c r="D62" s="18">
        <v>4060</v>
      </c>
      <c r="E62" s="19">
        <v>2856</v>
      </c>
      <c r="F62" s="19">
        <f t="shared" si="1"/>
        <v>2856</v>
      </c>
      <c r="G62" s="19">
        <f t="shared" si="1"/>
        <v>2856</v>
      </c>
      <c r="H62" s="29">
        <f t="shared" si="1"/>
        <v>2856</v>
      </c>
    </row>
    <row r="63" spans="1:8" ht="12.75">
      <c r="A63" s="1" t="s">
        <v>207</v>
      </c>
      <c r="B63" s="8" t="s">
        <v>88</v>
      </c>
      <c r="C63" s="1">
        <v>9</v>
      </c>
      <c r="D63" s="16">
        <v>6272</v>
      </c>
      <c r="E63" s="17">
        <v>339.8745</v>
      </c>
      <c r="F63" s="17">
        <f t="shared" si="1"/>
        <v>339.8745</v>
      </c>
      <c r="G63" s="17">
        <f t="shared" si="1"/>
        <v>339.8745</v>
      </c>
      <c r="H63" s="29">
        <f t="shared" si="1"/>
        <v>339.8745</v>
      </c>
    </row>
    <row r="64" spans="1:8" ht="12.75">
      <c r="A64" s="3" t="s">
        <v>208</v>
      </c>
      <c r="B64" s="9" t="s">
        <v>88</v>
      </c>
      <c r="C64" s="3">
        <v>12</v>
      </c>
      <c r="D64" s="18">
        <v>147</v>
      </c>
      <c r="E64" s="19">
        <v>147</v>
      </c>
      <c r="F64" s="19">
        <f t="shared" si="1"/>
        <v>147</v>
      </c>
      <c r="G64" s="19">
        <f t="shared" si="1"/>
        <v>147</v>
      </c>
      <c r="H64" s="29">
        <f t="shared" si="1"/>
        <v>147</v>
      </c>
    </row>
    <row r="65" spans="1:8" ht="12.75">
      <c r="A65" s="1" t="s">
        <v>209</v>
      </c>
      <c r="B65" s="8" t="s">
        <v>88</v>
      </c>
      <c r="C65" s="1">
        <v>15</v>
      </c>
      <c r="D65" s="16">
        <v>300</v>
      </c>
      <c r="E65" s="17">
        <v>300</v>
      </c>
      <c r="F65" s="17">
        <f t="shared" si="1"/>
        <v>300</v>
      </c>
      <c r="G65" s="17">
        <f t="shared" si="1"/>
        <v>300</v>
      </c>
      <c r="H65" s="29">
        <f t="shared" si="1"/>
        <v>300</v>
      </c>
    </row>
    <row r="66" spans="1:8" ht="12.75">
      <c r="A66" s="3" t="s">
        <v>6</v>
      </c>
      <c r="B66" s="9" t="s">
        <v>88</v>
      </c>
      <c r="C66" s="3">
        <v>9</v>
      </c>
      <c r="D66" s="18">
        <v>7012.9</v>
      </c>
      <c r="E66" s="19">
        <v>892.5</v>
      </c>
      <c r="F66" s="19">
        <f t="shared" si="1"/>
        <v>892.5</v>
      </c>
      <c r="G66" s="19">
        <f t="shared" si="1"/>
        <v>892.5</v>
      </c>
      <c r="H66" s="29">
        <f t="shared" si="1"/>
        <v>892.5</v>
      </c>
    </row>
    <row r="67" spans="1:8" ht="12.75">
      <c r="A67" s="1" t="s">
        <v>210</v>
      </c>
      <c r="B67" s="8" t="s">
        <v>88</v>
      </c>
      <c r="C67" s="1">
        <v>5</v>
      </c>
      <c r="D67" s="16">
        <v>1000</v>
      </c>
      <c r="E67" s="17">
        <v>210</v>
      </c>
      <c r="F67" s="17">
        <f t="shared" si="1"/>
        <v>210</v>
      </c>
      <c r="G67" s="17">
        <f t="shared" si="1"/>
        <v>210</v>
      </c>
      <c r="H67" s="29">
        <f t="shared" si="1"/>
        <v>210</v>
      </c>
    </row>
    <row r="68" spans="1:8" ht="12.75">
      <c r="A68" s="3" t="s">
        <v>211</v>
      </c>
      <c r="B68" s="9" t="s">
        <v>88</v>
      </c>
      <c r="C68" s="3">
        <v>17</v>
      </c>
      <c r="D68" s="18">
        <v>18015</v>
      </c>
      <c r="E68" s="19">
        <v>947.7775</v>
      </c>
      <c r="F68" s="19">
        <v>2000</v>
      </c>
      <c r="G68" s="19">
        <f t="shared" si="1"/>
        <v>2000</v>
      </c>
      <c r="H68" s="29">
        <f t="shared" si="1"/>
        <v>2000</v>
      </c>
    </row>
    <row r="69" spans="1:8" ht="12.75">
      <c r="A69" s="1" t="s">
        <v>212</v>
      </c>
      <c r="B69" s="8" t="s">
        <v>88</v>
      </c>
      <c r="C69" s="1">
        <v>13</v>
      </c>
      <c r="D69" s="16">
        <v>0</v>
      </c>
      <c r="E69" s="17" t="s">
        <v>100</v>
      </c>
      <c r="F69" s="17" t="str">
        <f t="shared" si="1"/>
        <v>Sponsorship Only</v>
      </c>
      <c r="G69" s="17" t="str">
        <f t="shared" si="1"/>
        <v>Sponsorship Only</v>
      </c>
      <c r="H69" s="29" t="str">
        <f t="shared" si="1"/>
        <v>Sponsorship Only</v>
      </c>
    </row>
    <row r="70" spans="1:8" ht="12.75">
      <c r="A70" s="3" t="s">
        <v>213</v>
      </c>
      <c r="B70" s="9" t="s">
        <v>88</v>
      </c>
      <c r="C70" s="3">
        <v>4</v>
      </c>
      <c r="D70" s="18">
        <v>1832</v>
      </c>
      <c r="E70" s="19">
        <v>617.4</v>
      </c>
      <c r="F70" s="19">
        <f t="shared" si="1"/>
        <v>617.4</v>
      </c>
      <c r="G70" s="19">
        <f t="shared" si="1"/>
        <v>617.4</v>
      </c>
      <c r="H70" s="29">
        <f t="shared" si="1"/>
        <v>617.4</v>
      </c>
    </row>
    <row r="71" spans="1:8" ht="12.75">
      <c r="A71" s="1" t="s">
        <v>214</v>
      </c>
      <c r="B71" s="8" t="s">
        <v>88</v>
      </c>
      <c r="C71" s="1">
        <v>1</v>
      </c>
      <c r="D71" s="16">
        <v>1621</v>
      </c>
      <c r="E71" s="17">
        <v>50</v>
      </c>
      <c r="F71" s="17">
        <f t="shared" si="1"/>
        <v>50</v>
      </c>
      <c r="G71" s="17">
        <f t="shared" si="1"/>
        <v>50</v>
      </c>
      <c r="H71" s="29">
        <f t="shared" si="1"/>
        <v>50</v>
      </c>
    </row>
    <row r="72" spans="1:8" ht="12.75">
      <c r="A72" s="3" t="s">
        <v>215</v>
      </c>
      <c r="B72" s="9" t="s">
        <v>88</v>
      </c>
      <c r="C72" s="3">
        <v>13</v>
      </c>
      <c r="D72" s="18">
        <v>940</v>
      </c>
      <c r="E72" s="19">
        <v>25.4275</v>
      </c>
      <c r="F72" s="19">
        <f t="shared" si="1"/>
        <v>25.4275</v>
      </c>
      <c r="G72" s="19">
        <f t="shared" si="1"/>
        <v>25.4275</v>
      </c>
      <c r="H72" s="29">
        <f t="shared" si="1"/>
        <v>25.4275</v>
      </c>
    </row>
    <row r="73" spans="1:8" ht="12.75">
      <c r="A73" s="1" t="s">
        <v>216</v>
      </c>
      <c r="B73" s="8" t="s">
        <v>88</v>
      </c>
      <c r="C73" s="1">
        <v>11</v>
      </c>
      <c r="D73" s="16">
        <v>1392.15</v>
      </c>
      <c r="E73" s="17">
        <v>1176</v>
      </c>
      <c r="F73" s="17">
        <f t="shared" si="1"/>
        <v>1176</v>
      </c>
      <c r="G73" s="17">
        <f t="shared" si="1"/>
        <v>1176</v>
      </c>
      <c r="H73" s="29">
        <f t="shared" si="1"/>
        <v>1176</v>
      </c>
    </row>
    <row r="74" spans="1:8" ht="12.75">
      <c r="A74" s="3" t="s">
        <v>157</v>
      </c>
      <c r="B74" s="9" t="s">
        <v>88</v>
      </c>
      <c r="C74" s="3">
        <v>14</v>
      </c>
      <c r="D74" s="18">
        <v>1480</v>
      </c>
      <c r="E74" s="19">
        <v>900</v>
      </c>
      <c r="F74" s="19">
        <f t="shared" si="1"/>
        <v>900</v>
      </c>
      <c r="G74" s="19">
        <f t="shared" si="1"/>
        <v>900</v>
      </c>
      <c r="H74" s="29">
        <f t="shared" si="1"/>
        <v>900</v>
      </c>
    </row>
    <row r="75" spans="1:8" ht="12.75">
      <c r="A75" s="1" t="s">
        <v>91</v>
      </c>
      <c r="B75" s="8" t="s">
        <v>88</v>
      </c>
      <c r="C75" s="1">
        <v>15</v>
      </c>
      <c r="D75" s="16">
        <v>7459</v>
      </c>
      <c r="E75" s="17">
        <v>487.20000000000005</v>
      </c>
      <c r="F75" s="17">
        <f t="shared" si="1"/>
        <v>487.20000000000005</v>
      </c>
      <c r="G75" s="17">
        <f t="shared" si="1"/>
        <v>487.20000000000005</v>
      </c>
      <c r="H75" s="29">
        <f t="shared" si="1"/>
        <v>487.20000000000005</v>
      </c>
    </row>
    <row r="76" spans="1:8" ht="12.75">
      <c r="A76" s="3" t="s">
        <v>135</v>
      </c>
      <c r="B76" s="9" t="s">
        <v>88</v>
      </c>
      <c r="C76" s="3">
        <v>5</v>
      </c>
      <c r="D76" s="18">
        <v>105</v>
      </c>
      <c r="E76" s="19">
        <v>105</v>
      </c>
      <c r="F76" s="19">
        <f t="shared" si="1"/>
        <v>105</v>
      </c>
      <c r="G76" s="19">
        <f t="shared" si="1"/>
        <v>105</v>
      </c>
      <c r="H76" s="29">
        <f t="shared" si="1"/>
        <v>105</v>
      </c>
    </row>
    <row r="77" spans="1:8" ht="12.75">
      <c r="A77" s="1" t="s">
        <v>217</v>
      </c>
      <c r="B77" s="8" t="s">
        <v>88</v>
      </c>
      <c r="C77" s="1">
        <v>1</v>
      </c>
      <c r="D77" s="16">
        <v>100</v>
      </c>
      <c r="E77" s="17">
        <v>50</v>
      </c>
      <c r="F77" s="17">
        <f t="shared" si="1"/>
        <v>50</v>
      </c>
      <c r="G77" s="17">
        <f t="shared" si="1"/>
        <v>50</v>
      </c>
      <c r="H77" s="29">
        <f t="shared" si="1"/>
        <v>50</v>
      </c>
    </row>
    <row r="78" spans="1:8" ht="12.75">
      <c r="A78" s="3" t="s">
        <v>218</v>
      </c>
      <c r="B78" s="9" t="s">
        <v>88</v>
      </c>
      <c r="C78" s="3">
        <v>10</v>
      </c>
      <c r="D78" s="18">
        <v>500</v>
      </c>
      <c r="E78" s="19">
        <v>39</v>
      </c>
      <c r="F78" s="19">
        <f t="shared" si="1"/>
        <v>39</v>
      </c>
      <c r="G78" s="19">
        <f t="shared" si="1"/>
        <v>39</v>
      </c>
      <c r="H78" s="29">
        <f t="shared" si="1"/>
        <v>39</v>
      </c>
    </row>
    <row r="79" spans="1:8" ht="12.75">
      <c r="A79" s="1" t="s">
        <v>43</v>
      </c>
      <c r="B79" s="8" t="s">
        <v>88</v>
      </c>
      <c r="C79" s="1">
        <v>3</v>
      </c>
      <c r="D79" s="16">
        <v>870</v>
      </c>
      <c r="E79" s="17">
        <v>262.5</v>
      </c>
      <c r="F79" s="17">
        <f t="shared" si="1"/>
        <v>262.5</v>
      </c>
      <c r="G79" s="17">
        <f t="shared" si="1"/>
        <v>262.5</v>
      </c>
      <c r="H79" s="29">
        <f t="shared" si="1"/>
        <v>262.5</v>
      </c>
    </row>
    <row r="80" spans="1:8" ht="12.75">
      <c r="A80" s="3" t="s">
        <v>17</v>
      </c>
      <c r="B80" s="9" t="s">
        <v>88</v>
      </c>
      <c r="C80" s="3">
        <v>3</v>
      </c>
      <c r="D80" s="18">
        <v>11620</v>
      </c>
      <c r="E80" s="19">
        <v>109.2</v>
      </c>
      <c r="F80" s="19">
        <v>208</v>
      </c>
      <c r="G80" s="19">
        <f t="shared" si="1"/>
        <v>208</v>
      </c>
      <c r="H80" s="29">
        <f t="shared" si="1"/>
        <v>208</v>
      </c>
    </row>
    <row r="81" spans="1:8" ht="12.75">
      <c r="A81" s="1" t="s">
        <v>151</v>
      </c>
      <c r="B81" s="8" t="s">
        <v>88</v>
      </c>
      <c r="C81" s="1">
        <v>8</v>
      </c>
      <c r="D81" s="16">
        <v>1496.54</v>
      </c>
      <c r="E81" s="17">
        <v>403.83000000000004</v>
      </c>
      <c r="F81" s="17">
        <f t="shared" si="1"/>
        <v>403.83000000000004</v>
      </c>
      <c r="G81" s="17">
        <f t="shared" si="1"/>
        <v>403.83000000000004</v>
      </c>
      <c r="H81" s="29">
        <f t="shared" si="1"/>
        <v>403.83000000000004</v>
      </c>
    </row>
    <row r="82" spans="1:8" ht="12.75">
      <c r="A82" s="3" t="s">
        <v>39</v>
      </c>
      <c r="B82" s="9" t="s">
        <v>88</v>
      </c>
      <c r="C82" s="3">
        <v>2</v>
      </c>
      <c r="D82" s="18">
        <v>308.27</v>
      </c>
      <c r="E82" s="19">
        <v>200</v>
      </c>
      <c r="F82" s="19">
        <f t="shared" si="1"/>
        <v>200</v>
      </c>
      <c r="G82" s="19">
        <f t="shared" si="1"/>
        <v>200</v>
      </c>
      <c r="H82" s="29">
        <f t="shared" si="1"/>
        <v>200</v>
      </c>
    </row>
    <row r="83" spans="1:8" ht="12.75">
      <c r="A83" s="1" t="s">
        <v>219</v>
      </c>
      <c r="B83" s="8" t="s">
        <v>88</v>
      </c>
      <c r="C83" s="1">
        <v>15</v>
      </c>
      <c r="D83" s="16">
        <v>11100</v>
      </c>
      <c r="E83" s="17">
        <v>4020.471</v>
      </c>
      <c r="F83" s="17">
        <f t="shared" si="1"/>
        <v>4020.471</v>
      </c>
      <c r="G83" s="17">
        <f t="shared" si="1"/>
        <v>4020.471</v>
      </c>
      <c r="H83" s="29">
        <f t="shared" si="1"/>
        <v>4020.471</v>
      </c>
    </row>
    <row r="84" spans="1:8" ht="12.75">
      <c r="A84" s="3" t="s">
        <v>27</v>
      </c>
      <c r="B84" s="9" t="s">
        <v>88</v>
      </c>
      <c r="C84" s="3">
        <v>8</v>
      </c>
      <c r="D84" s="18">
        <v>9862</v>
      </c>
      <c r="E84" s="19">
        <v>261.3</v>
      </c>
      <c r="F84" s="19">
        <f t="shared" si="1"/>
        <v>261.3</v>
      </c>
      <c r="G84" s="19">
        <f t="shared" si="1"/>
        <v>261.3</v>
      </c>
      <c r="H84" s="29">
        <f t="shared" si="1"/>
        <v>261.3</v>
      </c>
    </row>
    <row r="85" spans="1:8" ht="12.75">
      <c r="A85" s="1" t="s">
        <v>40</v>
      </c>
      <c r="B85" s="8" t="s">
        <v>88</v>
      </c>
      <c r="C85" s="1">
        <v>26</v>
      </c>
      <c r="D85" s="16">
        <v>4037</v>
      </c>
      <c r="E85" s="17">
        <v>1801.8000000000002</v>
      </c>
      <c r="F85" s="17">
        <f t="shared" si="1"/>
        <v>1801.8000000000002</v>
      </c>
      <c r="G85" s="17">
        <f t="shared" si="1"/>
        <v>1801.8000000000002</v>
      </c>
      <c r="H85" s="29">
        <f t="shared" si="1"/>
        <v>1801.8000000000002</v>
      </c>
    </row>
    <row r="86" spans="1:8" ht="12.75">
      <c r="A86" s="3" t="s">
        <v>220</v>
      </c>
      <c r="B86" s="9" t="s">
        <v>88</v>
      </c>
      <c r="C86" s="3">
        <v>64</v>
      </c>
      <c r="D86" s="18">
        <v>5765</v>
      </c>
      <c r="E86" s="19">
        <v>547.974</v>
      </c>
      <c r="F86" s="19">
        <f t="shared" si="1"/>
        <v>547.974</v>
      </c>
      <c r="G86" s="19">
        <f t="shared" si="1"/>
        <v>547.974</v>
      </c>
      <c r="H86" s="29">
        <f t="shared" si="1"/>
        <v>547.974</v>
      </c>
    </row>
    <row r="87" spans="1:8" ht="12.75">
      <c r="A87" s="1" t="s">
        <v>221</v>
      </c>
      <c r="B87" s="8" t="s">
        <v>88</v>
      </c>
      <c r="C87" s="1">
        <v>1</v>
      </c>
      <c r="D87" s="16">
        <v>3000</v>
      </c>
      <c r="E87" s="17">
        <v>50</v>
      </c>
      <c r="F87" s="17">
        <f t="shared" si="1"/>
        <v>50</v>
      </c>
      <c r="G87" s="17">
        <f t="shared" si="1"/>
        <v>50</v>
      </c>
      <c r="H87" s="29">
        <f t="shared" si="1"/>
        <v>50</v>
      </c>
    </row>
    <row r="88" spans="1:8" ht="12.75">
      <c r="A88" s="3" t="s">
        <v>95</v>
      </c>
      <c r="B88" s="9" t="s">
        <v>88</v>
      </c>
      <c r="C88" s="3">
        <v>35</v>
      </c>
      <c r="D88" s="18">
        <v>2120</v>
      </c>
      <c r="E88" s="19">
        <v>1992.7005</v>
      </c>
      <c r="F88" s="19">
        <f t="shared" si="1"/>
        <v>1992.7005</v>
      </c>
      <c r="G88" s="19">
        <f t="shared" si="1"/>
        <v>1992.7005</v>
      </c>
      <c r="H88" s="29">
        <f t="shared" si="1"/>
        <v>1992.7005</v>
      </c>
    </row>
    <row r="89" spans="1:8" ht="12.75">
      <c r="A89" s="1" t="s">
        <v>222</v>
      </c>
      <c r="B89" s="8" t="s">
        <v>88</v>
      </c>
      <c r="C89" s="1">
        <v>5</v>
      </c>
      <c r="D89" s="16">
        <v>369</v>
      </c>
      <c r="E89" s="17">
        <v>369</v>
      </c>
      <c r="F89" s="17">
        <f t="shared" si="1"/>
        <v>369</v>
      </c>
      <c r="G89" s="17">
        <f t="shared" si="1"/>
        <v>369</v>
      </c>
      <c r="H89" s="29">
        <f t="shared" si="1"/>
        <v>369</v>
      </c>
    </row>
    <row r="90" spans="1:8" ht="12.75">
      <c r="A90" s="3" t="s">
        <v>110</v>
      </c>
      <c r="B90" s="9" t="s">
        <v>88</v>
      </c>
      <c r="C90" s="3">
        <v>3</v>
      </c>
      <c r="D90" s="18">
        <v>290</v>
      </c>
      <c r="E90" s="19">
        <v>52.5</v>
      </c>
      <c r="F90" s="19">
        <f t="shared" si="1"/>
        <v>52.5</v>
      </c>
      <c r="G90" s="19">
        <f t="shared" si="1"/>
        <v>52.5</v>
      </c>
      <c r="H90" s="29">
        <f t="shared" si="1"/>
        <v>52.5</v>
      </c>
    </row>
    <row r="91" spans="1:8" ht="12.75">
      <c r="A91" s="1" t="s">
        <v>223</v>
      </c>
      <c r="B91" s="8" t="s">
        <v>88</v>
      </c>
      <c r="C91" s="1">
        <v>8</v>
      </c>
      <c r="D91" s="16">
        <v>1440</v>
      </c>
      <c r="E91" s="17">
        <v>754.299</v>
      </c>
      <c r="F91" s="17">
        <f t="shared" si="1"/>
        <v>754.299</v>
      </c>
      <c r="G91" s="17">
        <f t="shared" si="1"/>
        <v>754.299</v>
      </c>
      <c r="H91" s="29">
        <f t="shared" si="1"/>
        <v>754.299</v>
      </c>
    </row>
    <row r="92" spans="1:8" ht="12.75">
      <c r="A92" s="3" t="s">
        <v>9</v>
      </c>
      <c r="B92" s="9" t="s">
        <v>88</v>
      </c>
      <c r="C92" s="3">
        <v>9</v>
      </c>
      <c r="D92" s="18">
        <v>1350</v>
      </c>
      <c r="E92" s="19">
        <v>262.5</v>
      </c>
      <c r="F92" s="19">
        <f t="shared" si="1"/>
        <v>262.5</v>
      </c>
      <c r="G92" s="19">
        <f t="shared" si="1"/>
        <v>262.5</v>
      </c>
      <c r="H92" s="29">
        <f t="shared" si="1"/>
        <v>262.5</v>
      </c>
    </row>
    <row r="93" spans="1:8" ht="12.75">
      <c r="A93" s="1" t="s">
        <v>224</v>
      </c>
      <c r="B93" s="8" t="s">
        <v>88</v>
      </c>
      <c r="C93" s="1">
        <v>9</v>
      </c>
      <c r="D93" s="16">
        <v>1442</v>
      </c>
      <c r="E93" s="17">
        <v>1419.6000000000001</v>
      </c>
      <c r="F93" s="17">
        <f t="shared" si="1"/>
        <v>1419.6000000000001</v>
      </c>
      <c r="G93" s="17">
        <f t="shared" si="1"/>
        <v>1419.6000000000001</v>
      </c>
      <c r="H93" s="29">
        <f t="shared" si="1"/>
        <v>1419.6000000000001</v>
      </c>
    </row>
    <row r="94" spans="1:8" ht="12.75">
      <c r="A94" s="3" t="s">
        <v>171</v>
      </c>
      <c r="B94" s="9" t="s">
        <v>88</v>
      </c>
      <c r="C94" s="3">
        <v>13</v>
      </c>
      <c r="D94" s="18">
        <v>44373.87</v>
      </c>
      <c r="E94" s="19">
        <v>3603.6000000000004</v>
      </c>
      <c r="F94" s="19">
        <f t="shared" si="1"/>
        <v>3603.6000000000004</v>
      </c>
      <c r="G94" s="19">
        <f t="shared" si="1"/>
        <v>3603.6000000000004</v>
      </c>
      <c r="H94" s="29">
        <f t="shared" si="1"/>
        <v>3603.6000000000004</v>
      </c>
    </row>
    <row r="95" spans="1:8" ht="12.75">
      <c r="A95" s="1" t="s">
        <v>35</v>
      </c>
      <c r="B95" s="8" t="s">
        <v>88</v>
      </c>
      <c r="C95" s="1">
        <v>15</v>
      </c>
      <c r="D95" s="16">
        <v>46227.61</v>
      </c>
      <c r="E95" s="17">
        <v>950</v>
      </c>
      <c r="F95" s="17">
        <f t="shared" si="1"/>
        <v>950</v>
      </c>
      <c r="G95" s="17">
        <f t="shared" si="1"/>
        <v>950</v>
      </c>
      <c r="H95" s="29">
        <f t="shared" si="1"/>
        <v>950</v>
      </c>
    </row>
    <row r="96" spans="1:8" ht="12.75">
      <c r="A96" s="3" t="s">
        <v>432</v>
      </c>
      <c r="B96" s="9" t="s">
        <v>88</v>
      </c>
      <c r="C96" s="3">
        <v>4</v>
      </c>
      <c r="D96" s="18">
        <v>1400</v>
      </c>
      <c r="E96" s="19">
        <v>0</v>
      </c>
      <c r="F96" s="19">
        <v>1024</v>
      </c>
      <c r="G96" s="19">
        <f t="shared" si="1"/>
        <v>1024</v>
      </c>
      <c r="H96" s="29">
        <f t="shared" si="1"/>
        <v>1024</v>
      </c>
    </row>
    <row r="97" spans="1:8" ht="12.75">
      <c r="A97" s="1" t="s">
        <v>225</v>
      </c>
      <c r="B97" s="8" t="s">
        <v>88</v>
      </c>
      <c r="C97" s="1">
        <v>5</v>
      </c>
      <c r="D97" s="16">
        <v>0</v>
      </c>
      <c r="E97" s="17" t="s">
        <v>100</v>
      </c>
      <c r="F97" s="17" t="str">
        <f t="shared" si="1"/>
        <v>Sponsorship Only</v>
      </c>
      <c r="G97" s="17" t="str">
        <f t="shared" si="1"/>
        <v>Sponsorship Only</v>
      </c>
      <c r="H97" s="29" t="str">
        <f t="shared" si="1"/>
        <v>Sponsorship Only</v>
      </c>
    </row>
    <row r="98" spans="1:8" ht="12.75">
      <c r="A98" s="3" t="s">
        <v>226</v>
      </c>
      <c r="B98" s="9" t="s">
        <v>88</v>
      </c>
      <c r="C98" s="3">
        <v>4</v>
      </c>
      <c r="D98" s="18">
        <v>1165</v>
      </c>
      <c r="E98" s="19">
        <v>157.5</v>
      </c>
      <c r="F98" s="19">
        <f t="shared" si="1"/>
        <v>157.5</v>
      </c>
      <c r="G98" s="19">
        <f t="shared" si="1"/>
        <v>157.5</v>
      </c>
      <c r="H98" s="29">
        <f t="shared" si="1"/>
        <v>157.5</v>
      </c>
    </row>
    <row r="99" spans="1:8" ht="12.75">
      <c r="A99" s="1" t="s">
        <v>164</v>
      </c>
      <c r="B99" s="8" t="s">
        <v>88</v>
      </c>
      <c r="C99" s="1">
        <v>13</v>
      </c>
      <c r="D99" s="16">
        <v>0</v>
      </c>
      <c r="E99" s="17">
        <v>0</v>
      </c>
      <c r="F99" s="17">
        <f t="shared" si="1"/>
        <v>0</v>
      </c>
      <c r="G99" s="17">
        <f t="shared" si="1"/>
        <v>0</v>
      </c>
      <c r="H99" s="29">
        <f t="shared" si="1"/>
        <v>0</v>
      </c>
    </row>
    <row r="100" spans="1:8" ht="12.75">
      <c r="A100" s="3" t="s">
        <v>101</v>
      </c>
      <c r="B100" s="9" t="s">
        <v>88</v>
      </c>
      <c r="C100" s="3">
        <v>9</v>
      </c>
      <c r="D100" s="18">
        <v>7470</v>
      </c>
      <c r="E100" s="19">
        <v>975.8070000000001</v>
      </c>
      <c r="F100" s="19">
        <f>E100</f>
        <v>975.8070000000001</v>
      </c>
      <c r="G100" s="19">
        <f aca="true" t="shared" si="2" ref="G100:H163">F100</f>
        <v>975.8070000000001</v>
      </c>
      <c r="H100" s="29">
        <f t="shared" si="2"/>
        <v>975.8070000000001</v>
      </c>
    </row>
    <row r="101" spans="1:8" ht="12.75">
      <c r="A101" s="1" t="s">
        <v>227</v>
      </c>
      <c r="B101" s="8" t="s">
        <v>88</v>
      </c>
      <c r="C101" s="1">
        <v>23</v>
      </c>
      <c r="D101" s="16">
        <v>3010</v>
      </c>
      <c r="E101" s="17">
        <v>912.38</v>
      </c>
      <c r="F101" s="17">
        <v>2000</v>
      </c>
      <c r="G101" s="17">
        <f t="shared" si="2"/>
        <v>2000</v>
      </c>
      <c r="H101" s="29">
        <f t="shared" si="2"/>
        <v>2000</v>
      </c>
    </row>
    <row r="102" spans="1:8" ht="12.75">
      <c r="A102" s="3" t="s">
        <v>228</v>
      </c>
      <c r="B102" s="9" t="s">
        <v>88</v>
      </c>
      <c r="C102" s="3">
        <v>18</v>
      </c>
      <c r="D102" s="18">
        <v>21156.4</v>
      </c>
      <c r="E102" s="19">
        <v>2637.6</v>
      </c>
      <c r="F102" s="19">
        <f>E102+250</f>
        <v>2887.6</v>
      </c>
      <c r="G102" s="19">
        <f t="shared" si="2"/>
        <v>2887.6</v>
      </c>
      <c r="H102" s="29">
        <f t="shared" si="2"/>
        <v>2887.6</v>
      </c>
    </row>
    <row r="103" spans="1:8" ht="12.75">
      <c r="A103" s="1" t="s">
        <v>229</v>
      </c>
      <c r="B103" s="8" t="s">
        <v>88</v>
      </c>
      <c r="C103" s="1">
        <v>14</v>
      </c>
      <c r="D103" s="16">
        <v>3300</v>
      </c>
      <c r="E103" s="17">
        <v>104</v>
      </c>
      <c r="F103" s="17">
        <f aca="true" t="shared" si="3" ref="F103:F144">E103</f>
        <v>104</v>
      </c>
      <c r="G103" s="17">
        <f t="shared" si="2"/>
        <v>104</v>
      </c>
      <c r="H103" s="29">
        <f t="shared" si="2"/>
        <v>104</v>
      </c>
    </row>
    <row r="104" spans="1:8" ht="12.75">
      <c r="A104" s="3" t="s">
        <v>230</v>
      </c>
      <c r="B104" s="9" t="s">
        <v>88</v>
      </c>
      <c r="C104" s="3">
        <v>14</v>
      </c>
      <c r="D104" s="18">
        <v>300</v>
      </c>
      <c r="E104" s="19">
        <v>210</v>
      </c>
      <c r="F104" s="19">
        <f t="shared" si="3"/>
        <v>210</v>
      </c>
      <c r="G104" s="19">
        <f t="shared" si="2"/>
        <v>210</v>
      </c>
      <c r="H104" s="29">
        <f t="shared" si="2"/>
        <v>210</v>
      </c>
    </row>
    <row r="105" spans="1:8" ht="12.75">
      <c r="A105" s="1" t="s">
        <v>231</v>
      </c>
      <c r="B105" s="8" t="s">
        <v>88</v>
      </c>
      <c r="C105" s="1">
        <v>1</v>
      </c>
      <c r="D105" s="16">
        <v>20</v>
      </c>
      <c r="E105" s="17">
        <v>20</v>
      </c>
      <c r="F105" s="17">
        <f t="shared" si="3"/>
        <v>20</v>
      </c>
      <c r="G105" s="17">
        <f t="shared" si="2"/>
        <v>20</v>
      </c>
      <c r="H105" s="29">
        <f t="shared" si="2"/>
        <v>20</v>
      </c>
    </row>
    <row r="106" spans="1:8" ht="12.75">
      <c r="A106" s="3" t="s">
        <v>232</v>
      </c>
      <c r="B106" s="9" t="s">
        <v>88</v>
      </c>
      <c r="C106" s="3">
        <v>8</v>
      </c>
      <c r="D106" s="18">
        <v>511</v>
      </c>
      <c r="E106" s="19">
        <v>50</v>
      </c>
      <c r="F106" s="19">
        <f t="shared" si="3"/>
        <v>50</v>
      </c>
      <c r="G106" s="19">
        <f t="shared" si="2"/>
        <v>50</v>
      </c>
      <c r="H106" s="29">
        <f t="shared" si="2"/>
        <v>50</v>
      </c>
    </row>
    <row r="107" spans="1:8" ht="12.75">
      <c r="A107" s="1" t="s">
        <v>233</v>
      </c>
      <c r="B107" s="8" t="s">
        <v>88</v>
      </c>
      <c r="C107" s="1">
        <v>38</v>
      </c>
      <c r="D107" s="16">
        <v>7548.17</v>
      </c>
      <c r="E107" s="17">
        <v>1575</v>
      </c>
      <c r="F107" s="17">
        <f t="shared" si="3"/>
        <v>1575</v>
      </c>
      <c r="G107" s="17">
        <f t="shared" si="2"/>
        <v>1575</v>
      </c>
      <c r="H107" s="29">
        <f t="shared" si="2"/>
        <v>1575</v>
      </c>
    </row>
    <row r="108" spans="1:8" ht="12.75">
      <c r="A108" s="3" t="s">
        <v>234</v>
      </c>
      <c r="B108" s="9" t="s">
        <v>88</v>
      </c>
      <c r="C108" s="3">
        <v>3</v>
      </c>
      <c r="D108" s="18">
        <v>105</v>
      </c>
      <c r="E108" s="19">
        <v>105</v>
      </c>
      <c r="F108" s="19">
        <f t="shared" si="3"/>
        <v>105</v>
      </c>
      <c r="G108" s="19">
        <f t="shared" si="2"/>
        <v>105</v>
      </c>
      <c r="H108" s="29">
        <f t="shared" si="2"/>
        <v>105</v>
      </c>
    </row>
    <row r="109" spans="1:8" ht="12.75">
      <c r="A109" s="1" t="s">
        <v>13</v>
      </c>
      <c r="B109" s="8" t="s">
        <v>88</v>
      </c>
      <c r="C109" s="1">
        <v>4</v>
      </c>
      <c r="D109" s="16">
        <v>200</v>
      </c>
      <c r="E109" s="17">
        <v>163.8</v>
      </c>
      <c r="F109" s="17">
        <f t="shared" si="3"/>
        <v>163.8</v>
      </c>
      <c r="G109" s="17">
        <f t="shared" si="2"/>
        <v>163.8</v>
      </c>
      <c r="H109" s="29">
        <f t="shared" si="2"/>
        <v>163.8</v>
      </c>
    </row>
    <row r="110" spans="1:8" ht="12.75">
      <c r="A110" s="3" t="s">
        <v>149</v>
      </c>
      <c r="B110" s="9" t="s">
        <v>88</v>
      </c>
      <c r="C110" s="3">
        <v>16</v>
      </c>
      <c r="D110" s="18">
        <v>6713.26</v>
      </c>
      <c r="E110" s="19">
        <v>1520.694</v>
      </c>
      <c r="F110" s="19">
        <f t="shared" si="3"/>
        <v>1520.694</v>
      </c>
      <c r="G110" s="19">
        <f t="shared" si="2"/>
        <v>1520.694</v>
      </c>
      <c r="H110" s="29">
        <f t="shared" si="2"/>
        <v>1520.694</v>
      </c>
    </row>
    <row r="111" spans="1:8" ht="12.75">
      <c r="A111" s="1" t="s">
        <v>115</v>
      </c>
      <c r="B111" s="8" t="s">
        <v>88</v>
      </c>
      <c r="C111" s="1">
        <v>13</v>
      </c>
      <c r="D111" s="16">
        <v>5879</v>
      </c>
      <c r="E111" s="17">
        <v>655.2</v>
      </c>
      <c r="F111" s="17">
        <f t="shared" si="3"/>
        <v>655.2</v>
      </c>
      <c r="G111" s="17">
        <f t="shared" si="2"/>
        <v>655.2</v>
      </c>
      <c r="H111" s="29">
        <f t="shared" si="2"/>
        <v>655.2</v>
      </c>
    </row>
    <row r="112" spans="1:8" ht="12.75">
      <c r="A112" s="3" t="s">
        <v>102</v>
      </c>
      <c r="B112" s="9" t="s">
        <v>88</v>
      </c>
      <c r="C112" s="3">
        <v>10</v>
      </c>
      <c r="D112" s="18">
        <v>392.51</v>
      </c>
      <c r="E112" s="19">
        <v>392.51</v>
      </c>
      <c r="F112" s="19">
        <f t="shared" si="3"/>
        <v>392.51</v>
      </c>
      <c r="G112" s="19">
        <f t="shared" si="2"/>
        <v>392.51</v>
      </c>
      <c r="H112" s="29">
        <f t="shared" si="2"/>
        <v>392.51</v>
      </c>
    </row>
    <row r="113" spans="1:8" ht="12.75">
      <c r="A113" s="1" t="s">
        <v>170</v>
      </c>
      <c r="B113" s="8" t="s">
        <v>88</v>
      </c>
      <c r="C113" s="1">
        <v>7</v>
      </c>
      <c r="D113" s="16">
        <v>5500</v>
      </c>
      <c r="E113" s="17">
        <v>1037.4</v>
      </c>
      <c r="F113" s="17">
        <f t="shared" si="3"/>
        <v>1037.4</v>
      </c>
      <c r="G113" s="17">
        <f t="shared" si="2"/>
        <v>1037.4</v>
      </c>
      <c r="H113" s="29">
        <f t="shared" si="2"/>
        <v>1037.4</v>
      </c>
    </row>
    <row r="114" spans="1:8" ht="12.75">
      <c r="A114" s="3" t="s">
        <v>235</v>
      </c>
      <c r="B114" s="9" t="s">
        <v>88</v>
      </c>
      <c r="C114" s="3">
        <v>1</v>
      </c>
      <c r="D114" s="18">
        <v>235</v>
      </c>
      <c r="E114" s="19">
        <v>50</v>
      </c>
      <c r="F114" s="19">
        <f t="shared" si="3"/>
        <v>50</v>
      </c>
      <c r="G114" s="19">
        <f t="shared" si="2"/>
        <v>50</v>
      </c>
      <c r="H114" s="29">
        <f t="shared" si="2"/>
        <v>50</v>
      </c>
    </row>
    <row r="115" spans="1:8" ht="12.75">
      <c r="A115" s="1" t="s">
        <v>236</v>
      </c>
      <c r="B115" s="8" t="s">
        <v>88</v>
      </c>
      <c r="C115" s="1">
        <v>1</v>
      </c>
      <c r="D115" s="16">
        <v>250</v>
      </c>
      <c r="E115" s="17">
        <v>50</v>
      </c>
      <c r="F115" s="17">
        <f t="shared" si="3"/>
        <v>50</v>
      </c>
      <c r="G115" s="17">
        <f t="shared" si="2"/>
        <v>50</v>
      </c>
      <c r="H115" s="29">
        <f t="shared" si="2"/>
        <v>50</v>
      </c>
    </row>
    <row r="116" spans="1:8" ht="12.75">
      <c r="A116" s="3" t="s">
        <v>237</v>
      </c>
      <c r="B116" s="9" t="s">
        <v>88</v>
      </c>
      <c r="C116" s="3">
        <v>3</v>
      </c>
      <c r="D116" s="18">
        <v>1294.24</v>
      </c>
      <c r="E116" s="19">
        <v>150</v>
      </c>
      <c r="F116" s="19">
        <f t="shared" si="3"/>
        <v>150</v>
      </c>
      <c r="G116" s="19">
        <f t="shared" si="2"/>
        <v>150</v>
      </c>
      <c r="H116" s="29">
        <f t="shared" si="2"/>
        <v>150</v>
      </c>
    </row>
    <row r="117" spans="1:8" ht="12.75">
      <c r="A117" s="1" t="s">
        <v>169</v>
      </c>
      <c r="B117" s="8" t="s">
        <v>88</v>
      </c>
      <c r="C117" s="1">
        <v>3</v>
      </c>
      <c r="D117" s="16">
        <v>0</v>
      </c>
      <c r="E117" s="17">
        <v>0</v>
      </c>
      <c r="F117" s="17">
        <f t="shared" si="3"/>
        <v>0</v>
      </c>
      <c r="G117" s="17">
        <f t="shared" si="2"/>
        <v>0</v>
      </c>
      <c r="H117" s="29">
        <f t="shared" si="2"/>
        <v>0</v>
      </c>
    </row>
    <row r="118" spans="1:8" ht="12.75">
      <c r="A118" s="3" t="s">
        <v>238</v>
      </c>
      <c r="B118" s="9" t="s">
        <v>88</v>
      </c>
      <c r="C118" s="3">
        <v>5</v>
      </c>
      <c r="D118" s="18">
        <v>1765</v>
      </c>
      <c r="E118" s="19">
        <v>288.75</v>
      </c>
      <c r="F118" s="19">
        <f t="shared" si="3"/>
        <v>288.75</v>
      </c>
      <c r="G118" s="19">
        <f t="shared" si="2"/>
        <v>288.75</v>
      </c>
      <c r="H118" s="29">
        <f t="shared" si="2"/>
        <v>288.75</v>
      </c>
    </row>
    <row r="119" spans="1:8" ht="12.75">
      <c r="A119" s="1" t="s">
        <v>239</v>
      </c>
      <c r="B119" s="8" t="s">
        <v>88</v>
      </c>
      <c r="C119" s="1">
        <v>12</v>
      </c>
      <c r="D119" s="16">
        <v>4902.29</v>
      </c>
      <c r="E119" s="17">
        <v>1730.4525</v>
      </c>
      <c r="F119" s="17">
        <f t="shared" si="3"/>
        <v>1730.4525</v>
      </c>
      <c r="G119" s="17">
        <f t="shared" si="2"/>
        <v>1730.4525</v>
      </c>
      <c r="H119" s="29">
        <f t="shared" si="2"/>
        <v>1730.4525</v>
      </c>
    </row>
    <row r="120" spans="1:8" ht="12.75">
      <c r="A120" s="3" t="s">
        <v>240</v>
      </c>
      <c r="B120" s="9" t="s">
        <v>88</v>
      </c>
      <c r="C120" s="3">
        <v>2</v>
      </c>
      <c r="D120" s="18">
        <v>3363.5</v>
      </c>
      <c r="E120" s="19">
        <v>210</v>
      </c>
      <c r="F120" s="19">
        <f t="shared" si="3"/>
        <v>210</v>
      </c>
      <c r="G120" s="19">
        <f t="shared" si="2"/>
        <v>210</v>
      </c>
      <c r="H120" s="29">
        <f t="shared" si="2"/>
        <v>210</v>
      </c>
    </row>
    <row r="121" spans="1:8" ht="12.75">
      <c r="A121" s="1" t="s">
        <v>241</v>
      </c>
      <c r="B121" s="8" t="s">
        <v>88</v>
      </c>
      <c r="C121" s="1">
        <v>5</v>
      </c>
      <c r="D121" s="16">
        <v>1225</v>
      </c>
      <c r="E121" s="17">
        <v>436.8</v>
      </c>
      <c r="F121" s="17">
        <f t="shared" si="3"/>
        <v>436.8</v>
      </c>
      <c r="G121" s="17">
        <f t="shared" si="2"/>
        <v>436.8</v>
      </c>
      <c r="H121" s="29">
        <f t="shared" si="2"/>
        <v>436.8</v>
      </c>
    </row>
    <row r="122" spans="1:8" ht="12.75">
      <c r="A122" s="3" t="s">
        <v>242</v>
      </c>
      <c r="B122" s="9" t="s">
        <v>88</v>
      </c>
      <c r="C122" s="3">
        <v>5</v>
      </c>
      <c r="D122" s="18">
        <v>0</v>
      </c>
      <c r="E122" s="19">
        <v>0</v>
      </c>
      <c r="F122" s="19">
        <f t="shared" si="3"/>
        <v>0</v>
      </c>
      <c r="G122" s="19">
        <f t="shared" si="2"/>
        <v>0</v>
      </c>
      <c r="H122" s="29">
        <f t="shared" si="2"/>
        <v>0</v>
      </c>
    </row>
    <row r="123" spans="1:8" ht="12.75">
      <c r="A123" s="1" t="s">
        <v>243</v>
      </c>
      <c r="B123" s="8" t="s">
        <v>88</v>
      </c>
      <c r="C123" s="1">
        <v>20</v>
      </c>
      <c r="D123" s="16">
        <v>27700</v>
      </c>
      <c r="E123" s="17">
        <v>26565</v>
      </c>
      <c r="F123" s="17">
        <f t="shared" si="3"/>
        <v>26565</v>
      </c>
      <c r="G123" s="17">
        <f t="shared" si="2"/>
        <v>26565</v>
      </c>
      <c r="H123" s="29">
        <f t="shared" si="2"/>
        <v>26565</v>
      </c>
    </row>
    <row r="124" spans="1:8" ht="12.75">
      <c r="A124" s="3" t="s">
        <v>244</v>
      </c>
      <c r="B124" s="9" t="s">
        <v>88</v>
      </c>
      <c r="C124" s="3">
        <v>8</v>
      </c>
      <c r="D124" s="18">
        <v>500</v>
      </c>
      <c r="E124" s="19">
        <v>299.565</v>
      </c>
      <c r="F124" s="19">
        <f t="shared" si="3"/>
        <v>299.565</v>
      </c>
      <c r="G124" s="19">
        <f t="shared" si="2"/>
        <v>299.565</v>
      </c>
      <c r="H124" s="29">
        <f t="shared" si="2"/>
        <v>299.565</v>
      </c>
    </row>
    <row r="125" spans="1:8" ht="12.75">
      <c r="A125" s="1" t="s">
        <v>245</v>
      </c>
      <c r="B125" s="8" t="s">
        <v>88</v>
      </c>
      <c r="C125" s="1">
        <v>17</v>
      </c>
      <c r="D125" s="16">
        <v>2370</v>
      </c>
      <c r="E125" s="17">
        <v>1680</v>
      </c>
      <c r="F125" s="17">
        <f t="shared" si="3"/>
        <v>1680</v>
      </c>
      <c r="G125" s="17">
        <f t="shared" si="2"/>
        <v>1680</v>
      </c>
      <c r="H125" s="29">
        <f t="shared" si="2"/>
        <v>1680</v>
      </c>
    </row>
    <row r="126" spans="1:8" ht="12.75">
      <c r="A126" s="3" t="s">
        <v>246</v>
      </c>
      <c r="B126" s="9" t="s">
        <v>88</v>
      </c>
      <c r="C126" s="3">
        <v>1</v>
      </c>
      <c r="D126" s="18">
        <v>500</v>
      </c>
      <c r="E126" s="19">
        <v>50</v>
      </c>
      <c r="F126" s="19">
        <f t="shared" si="3"/>
        <v>50</v>
      </c>
      <c r="G126" s="19">
        <f t="shared" si="2"/>
        <v>50</v>
      </c>
      <c r="H126" s="29">
        <f t="shared" si="2"/>
        <v>50</v>
      </c>
    </row>
    <row r="127" spans="1:8" ht="12.75">
      <c r="A127" s="1" t="s">
        <v>247</v>
      </c>
      <c r="B127" s="8" t="s">
        <v>88</v>
      </c>
      <c r="C127" s="1">
        <v>9</v>
      </c>
      <c r="D127" s="16">
        <v>500</v>
      </c>
      <c r="E127" s="17">
        <v>327.6</v>
      </c>
      <c r="F127" s="17">
        <f t="shared" si="3"/>
        <v>327.6</v>
      </c>
      <c r="G127" s="17">
        <f t="shared" si="2"/>
        <v>327.6</v>
      </c>
      <c r="H127" s="29">
        <f t="shared" si="2"/>
        <v>327.6</v>
      </c>
    </row>
    <row r="128" spans="1:8" ht="12.75">
      <c r="A128" s="3" t="s">
        <v>8</v>
      </c>
      <c r="B128" s="9" t="s">
        <v>88</v>
      </c>
      <c r="C128" s="3">
        <v>7</v>
      </c>
      <c r="D128" s="18">
        <v>1038.35</v>
      </c>
      <c r="E128" s="19">
        <v>262.5</v>
      </c>
      <c r="F128" s="19">
        <f t="shared" si="3"/>
        <v>262.5</v>
      </c>
      <c r="G128" s="19">
        <f t="shared" si="2"/>
        <v>262.5</v>
      </c>
      <c r="H128" s="29">
        <f t="shared" si="2"/>
        <v>262.5</v>
      </c>
    </row>
    <row r="129" spans="1:8" ht="12.75">
      <c r="A129" s="1" t="s">
        <v>248</v>
      </c>
      <c r="B129" s="8" t="s">
        <v>88</v>
      </c>
      <c r="C129" s="1">
        <v>21</v>
      </c>
      <c r="D129" s="16">
        <v>1450.46</v>
      </c>
      <c r="E129" s="17">
        <v>840</v>
      </c>
      <c r="F129" s="17">
        <f t="shared" si="3"/>
        <v>840</v>
      </c>
      <c r="G129" s="17">
        <f t="shared" si="2"/>
        <v>840</v>
      </c>
      <c r="H129" s="29">
        <f t="shared" si="2"/>
        <v>840</v>
      </c>
    </row>
    <row r="130" spans="1:8" ht="12.75">
      <c r="A130" s="3" t="s">
        <v>249</v>
      </c>
      <c r="B130" s="9" t="s">
        <v>88</v>
      </c>
      <c r="C130" s="3">
        <v>11</v>
      </c>
      <c r="D130" s="18">
        <v>193.09</v>
      </c>
      <c r="E130" s="19">
        <v>193.09</v>
      </c>
      <c r="F130" s="19">
        <f t="shared" si="3"/>
        <v>193.09</v>
      </c>
      <c r="G130" s="19">
        <f t="shared" si="2"/>
        <v>193.09</v>
      </c>
      <c r="H130" s="29">
        <f t="shared" si="2"/>
        <v>193.09</v>
      </c>
    </row>
    <row r="131" spans="1:8" ht="12.75">
      <c r="A131" s="1" t="s">
        <v>250</v>
      </c>
      <c r="B131" s="8" t="s">
        <v>88</v>
      </c>
      <c r="C131" s="1">
        <v>1</v>
      </c>
      <c r="D131" s="16">
        <v>315</v>
      </c>
      <c r="E131" s="17">
        <v>50</v>
      </c>
      <c r="F131" s="17">
        <f t="shared" si="3"/>
        <v>50</v>
      </c>
      <c r="G131" s="17">
        <f t="shared" si="2"/>
        <v>50</v>
      </c>
      <c r="H131" s="29">
        <f t="shared" si="2"/>
        <v>50</v>
      </c>
    </row>
    <row r="132" spans="1:8" ht="12.75">
      <c r="A132" s="3" t="s">
        <v>251</v>
      </c>
      <c r="B132" s="9" t="s">
        <v>88</v>
      </c>
      <c r="C132" s="3">
        <v>2</v>
      </c>
      <c r="D132" s="18">
        <v>0</v>
      </c>
      <c r="E132" s="19" t="s">
        <v>100</v>
      </c>
      <c r="F132" s="19" t="str">
        <f t="shared" si="3"/>
        <v>Sponsorship Only</v>
      </c>
      <c r="G132" s="19" t="str">
        <f t="shared" si="2"/>
        <v>Sponsorship Only</v>
      </c>
      <c r="H132" s="29" t="str">
        <f t="shared" si="2"/>
        <v>Sponsorship Only</v>
      </c>
    </row>
    <row r="133" spans="1:8" ht="12.75">
      <c r="A133" s="1" t="s">
        <v>252</v>
      </c>
      <c r="B133" s="8" t="s">
        <v>88</v>
      </c>
      <c r="C133" s="1">
        <v>8</v>
      </c>
      <c r="D133" s="16">
        <v>9487.34</v>
      </c>
      <c r="E133" s="17">
        <v>889.9275</v>
      </c>
      <c r="F133" s="17">
        <f t="shared" si="3"/>
        <v>889.9275</v>
      </c>
      <c r="G133" s="17">
        <f t="shared" si="2"/>
        <v>889.9275</v>
      </c>
      <c r="H133" s="29">
        <f t="shared" si="2"/>
        <v>889.9275</v>
      </c>
    </row>
    <row r="134" spans="1:8" ht="12.75">
      <c r="A134" s="3" t="s">
        <v>181</v>
      </c>
      <c r="B134" s="9" t="s">
        <v>88</v>
      </c>
      <c r="C134" s="3">
        <v>3</v>
      </c>
      <c r="D134" s="18">
        <v>-63</v>
      </c>
      <c r="E134" s="19">
        <v>0</v>
      </c>
      <c r="F134" s="19">
        <f t="shared" si="3"/>
        <v>0</v>
      </c>
      <c r="G134" s="19">
        <f t="shared" si="2"/>
        <v>0</v>
      </c>
      <c r="H134" s="29">
        <f t="shared" si="2"/>
        <v>0</v>
      </c>
    </row>
    <row r="135" spans="1:8" ht="12.75">
      <c r="A135" s="1" t="s">
        <v>253</v>
      </c>
      <c r="B135" s="8" t="s">
        <v>88</v>
      </c>
      <c r="C135" s="1">
        <v>1</v>
      </c>
      <c r="D135" s="16">
        <v>4750</v>
      </c>
      <c r="E135" s="17">
        <v>50</v>
      </c>
      <c r="F135" s="17">
        <f t="shared" si="3"/>
        <v>50</v>
      </c>
      <c r="G135" s="17">
        <f t="shared" si="2"/>
        <v>50</v>
      </c>
      <c r="H135" s="29">
        <f t="shared" si="2"/>
        <v>50</v>
      </c>
    </row>
    <row r="136" spans="1:8" ht="12.75">
      <c r="A136" s="3" t="s">
        <v>103</v>
      </c>
      <c r="B136" s="9" t="s">
        <v>88</v>
      </c>
      <c r="C136" s="3">
        <v>3</v>
      </c>
      <c r="D136" s="18">
        <v>900</v>
      </c>
      <c r="E136" s="19">
        <v>105</v>
      </c>
      <c r="F136" s="19">
        <f t="shared" si="3"/>
        <v>105</v>
      </c>
      <c r="G136" s="19">
        <f t="shared" si="2"/>
        <v>105</v>
      </c>
      <c r="H136" s="29">
        <f t="shared" si="2"/>
        <v>105</v>
      </c>
    </row>
    <row r="137" spans="1:8" ht="12.75">
      <c r="A137" s="1" t="s">
        <v>254</v>
      </c>
      <c r="B137" s="8" t="s">
        <v>88</v>
      </c>
      <c r="C137" s="1">
        <v>7</v>
      </c>
      <c r="D137" s="16">
        <v>0</v>
      </c>
      <c r="E137" s="17" t="s">
        <v>100</v>
      </c>
      <c r="F137" s="17" t="str">
        <f t="shared" si="3"/>
        <v>Sponsorship Only</v>
      </c>
      <c r="G137" s="17" t="str">
        <f t="shared" si="2"/>
        <v>Sponsorship Only</v>
      </c>
      <c r="H137" s="29" t="str">
        <f t="shared" si="2"/>
        <v>Sponsorship Only</v>
      </c>
    </row>
    <row r="138" spans="1:8" ht="12.75">
      <c r="A138" s="3" t="s">
        <v>255</v>
      </c>
      <c r="B138" s="9" t="s">
        <v>88</v>
      </c>
      <c r="C138" s="3">
        <v>1</v>
      </c>
      <c r="D138" s="18">
        <v>0</v>
      </c>
      <c r="E138" s="19" t="s">
        <v>100</v>
      </c>
      <c r="F138" s="19" t="str">
        <f t="shared" si="3"/>
        <v>Sponsorship Only</v>
      </c>
      <c r="G138" s="19" t="str">
        <f t="shared" si="2"/>
        <v>Sponsorship Only</v>
      </c>
      <c r="H138" s="29" t="str">
        <f t="shared" si="2"/>
        <v>Sponsorship Only</v>
      </c>
    </row>
    <row r="139" spans="1:8" ht="12.75">
      <c r="A139" s="1" t="s">
        <v>184</v>
      </c>
      <c r="B139" s="8" t="s">
        <v>88</v>
      </c>
      <c r="C139" s="1">
        <v>5</v>
      </c>
      <c r="D139" s="16">
        <v>3095</v>
      </c>
      <c r="E139" s="17">
        <v>218.4</v>
      </c>
      <c r="F139" s="17">
        <f t="shared" si="3"/>
        <v>218.4</v>
      </c>
      <c r="G139" s="17">
        <f t="shared" si="2"/>
        <v>218.4</v>
      </c>
      <c r="H139" s="29">
        <f t="shared" si="2"/>
        <v>218.4</v>
      </c>
    </row>
    <row r="140" spans="1:8" ht="12.75">
      <c r="A140" s="3" t="s">
        <v>156</v>
      </c>
      <c r="B140" s="9" t="s">
        <v>88</v>
      </c>
      <c r="C140" s="3">
        <v>16</v>
      </c>
      <c r="D140" s="18">
        <v>1500</v>
      </c>
      <c r="E140" s="19">
        <v>1310.9460000000001</v>
      </c>
      <c r="F140" s="19">
        <f t="shared" si="3"/>
        <v>1310.9460000000001</v>
      </c>
      <c r="G140" s="19">
        <f t="shared" si="2"/>
        <v>1310.9460000000001</v>
      </c>
      <c r="H140" s="29">
        <f t="shared" si="2"/>
        <v>1310.9460000000001</v>
      </c>
    </row>
    <row r="141" spans="1:8" ht="12.75">
      <c r="A141" s="1" t="s">
        <v>256</v>
      </c>
      <c r="B141" s="8" t="s">
        <v>88</v>
      </c>
      <c r="C141" s="1">
        <v>1</v>
      </c>
      <c r="D141" s="16">
        <v>12000</v>
      </c>
      <c r="E141" s="17">
        <v>50</v>
      </c>
      <c r="F141" s="17">
        <f t="shared" si="3"/>
        <v>50</v>
      </c>
      <c r="G141" s="17">
        <f t="shared" si="2"/>
        <v>50</v>
      </c>
      <c r="H141" s="29">
        <f t="shared" si="2"/>
        <v>50</v>
      </c>
    </row>
    <row r="142" spans="1:8" ht="12.75">
      <c r="A142" s="3" t="s">
        <v>257</v>
      </c>
      <c r="B142" s="9" t="s">
        <v>88</v>
      </c>
      <c r="C142" s="3">
        <v>3</v>
      </c>
      <c r="D142" s="18">
        <v>1000</v>
      </c>
      <c r="E142" s="19">
        <v>150</v>
      </c>
      <c r="F142" s="19">
        <f t="shared" si="3"/>
        <v>150</v>
      </c>
      <c r="G142" s="19">
        <f t="shared" si="2"/>
        <v>150</v>
      </c>
      <c r="H142" s="29">
        <f t="shared" si="2"/>
        <v>150</v>
      </c>
    </row>
    <row r="143" spans="1:8" ht="12.75">
      <c r="A143" s="1" t="s">
        <v>258</v>
      </c>
      <c r="B143" s="8" t="s">
        <v>88</v>
      </c>
      <c r="C143" s="1">
        <v>12</v>
      </c>
      <c r="D143" s="16">
        <v>1450</v>
      </c>
      <c r="E143" s="17">
        <v>1102.2803064000002</v>
      </c>
      <c r="F143" s="17">
        <f t="shared" si="3"/>
        <v>1102.2803064000002</v>
      </c>
      <c r="G143" s="17">
        <f t="shared" si="2"/>
        <v>1102.2803064000002</v>
      </c>
      <c r="H143" s="29">
        <f t="shared" si="2"/>
        <v>1102.2803064000002</v>
      </c>
    </row>
    <row r="144" spans="1:8" ht="12.75">
      <c r="A144" s="3" t="s">
        <v>259</v>
      </c>
      <c r="B144" s="9" t="s">
        <v>88</v>
      </c>
      <c r="C144" s="3">
        <v>9</v>
      </c>
      <c r="D144" s="18">
        <v>2000</v>
      </c>
      <c r="E144" s="19">
        <v>1037.4</v>
      </c>
      <c r="F144" s="19">
        <f t="shared" si="3"/>
        <v>1037.4</v>
      </c>
      <c r="G144" s="19">
        <f t="shared" si="2"/>
        <v>1037.4</v>
      </c>
      <c r="H144" s="29">
        <f t="shared" si="2"/>
        <v>1037.4</v>
      </c>
    </row>
    <row r="145" spans="1:8" ht="12.75">
      <c r="A145" s="1" t="s">
        <v>89</v>
      </c>
      <c r="B145" s="8" t="s">
        <v>88</v>
      </c>
      <c r="C145" s="1">
        <v>24</v>
      </c>
      <c r="D145" s="16">
        <v>8000</v>
      </c>
      <c r="E145" s="17">
        <v>0</v>
      </c>
      <c r="F145" s="17">
        <v>3850</v>
      </c>
      <c r="G145" s="17">
        <f t="shared" si="2"/>
        <v>3850</v>
      </c>
      <c r="H145" s="29">
        <f t="shared" si="2"/>
        <v>3850</v>
      </c>
    </row>
    <row r="146" spans="1:8" ht="12.75">
      <c r="A146" s="3" t="s">
        <v>123</v>
      </c>
      <c r="B146" s="9" t="s">
        <v>88</v>
      </c>
      <c r="C146" s="3">
        <v>7</v>
      </c>
      <c r="D146" s="18">
        <v>1400</v>
      </c>
      <c r="E146" s="19">
        <v>273</v>
      </c>
      <c r="F146" s="19">
        <f aca="true" t="shared" si="4" ref="F146:F156">E146</f>
        <v>273</v>
      </c>
      <c r="G146" s="19">
        <f t="shared" si="2"/>
        <v>273</v>
      </c>
      <c r="H146" s="29">
        <f t="shared" si="2"/>
        <v>273</v>
      </c>
    </row>
    <row r="147" spans="1:8" ht="12.75">
      <c r="A147" s="1" t="s">
        <v>82</v>
      </c>
      <c r="B147" s="8" t="s">
        <v>88</v>
      </c>
      <c r="C147" s="1">
        <v>2</v>
      </c>
      <c r="D147" s="16">
        <v>682</v>
      </c>
      <c r="E147" s="17">
        <v>200</v>
      </c>
      <c r="F147" s="17">
        <f t="shared" si="4"/>
        <v>200</v>
      </c>
      <c r="G147" s="17">
        <f t="shared" si="2"/>
        <v>200</v>
      </c>
      <c r="H147" s="29">
        <f t="shared" si="2"/>
        <v>200</v>
      </c>
    </row>
    <row r="148" spans="1:8" ht="12.75">
      <c r="A148" s="3" t="s">
        <v>260</v>
      </c>
      <c r="B148" s="9" t="s">
        <v>88</v>
      </c>
      <c r="C148" s="3">
        <v>12</v>
      </c>
      <c r="D148" s="18">
        <v>750</v>
      </c>
      <c r="E148" s="19">
        <v>367.5</v>
      </c>
      <c r="F148" s="19">
        <f t="shared" si="4"/>
        <v>367.5</v>
      </c>
      <c r="G148" s="19">
        <f t="shared" si="2"/>
        <v>367.5</v>
      </c>
      <c r="H148" s="29">
        <f t="shared" si="2"/>
        <v>367.5</v>
      </c>
    </row>
    <row r="149" spans="1:8" ht="12.75">
      <c r="A149" s="1" t="s">
        <v>79</v>
      </c>
      <c r="B149" s="8" t="s">
        <v>88</v>
      </c>
      <c r="C149" s="1">
        <v>14</v>
      </c>
      <c r="D149" s="16">
        <v>5770</v>
      </c>
      <c r="E149" s="17">
        <v>3835.827996</v>
      </c>
      <c r="F149" s="17">
        <f t="shared" si="4"/>
        <v>3835.827996</v>
      </c>
      <c r="G149" s="17">
        <f t="shared" si="2"/>
        <v>3835.827996</v>
      </c>
      <c r="H149" s="29">
        <f t="shared" si="2"/>
        <v>3835.827996</v>
      </c>
    </row>
    <row r="150" spans="1:8" ht="12.75">
      <c r="A150" s="3" t="s">
        <v>261</v>
      </c>
      <c r="B150" s="9" t="s">
        <v>88</v>
      </c>
      <c r="C150" s="3">
        <v>16</v>
      </c>
      <c r="D150" s="18">
        <v>2131</v>
      </c>
      <c r="E150" s="19">
        <v>689.64</v>
      </c>
      <c r="F150" s="19">
        <f t="shared" si="4"/>
        <v>689.64</v>
      </c>
      <c r="G150" s="19">
        <f t="shared" si="2"/>
        <v>689.64</v>
      </c>
      <c r="H150" s="29">
        <f t="shared" si="2"/>
        <v>689.64</v>
      </c>
    </row>
    <row r="151" spans="1:8" ht="12.75">
      <c r="A151" s="1" t="s">
        <v>262</v>
      </c>
      <c r="B151" s="8" t="s">
        <v>88</v>
      </c>
      <c r="C151" s="1">
        <v>6</v>
      </c>
      <c r="D151" s="16">
        <v>0</v>
      </c>
      <c r="E151" s="17" t="s">
        <v>100</v>
      </c>
      <c r="F151" s="17" t="str">
        <f t="shared" si="4"/>
        <v>Sponsorship Only</v>
      </c>
      <c r="G151" s="17" t="str">
        <f t="shared" si="2"/>
        <v>Sponsorship Only</v>
      </c>
      <c r="H151" s="29" t="str">
        <f t="shared" si="2"/>
        <v>Sponsorship Only</v>
      </c>
    </row>
    <row r="152" spans="1:8" ht="12.75">
      <c r="A152" s="3" t="s">
        <v>263</v>
      </c>
      <c r="B152" s="9" t="s">
        <v>88</v>
      </c>
      <c r="C152" s="3">
        <v>1</v>
      </c>
      <c r="D152" s="18">
        <v>0</v>
      </c>
      <c r="E152" s="19" t="s">
        <v>100</v>
      </c>
      <c r="F152" s="19" t="str">
        <f t="shared" si="4"/>
        <v>Sponsorship Only</v>
      </c>
      <c r="G152" s="19" t="str">
        <f t="shared" si="2"/>
        <v>Sponsorship Only</v>
      </c>
      <c r="H152" s="29" t="str">
        <f t="shared" si="2"/>
        <v>Sponsorship Only</v>
      </c>
    </row>
    <row r="153" spans="1:8" ht="12.75">
      <c r="A153" s="1" t="s">
        <v>264</v>
      </c>
      <c r="B153" s="8" t="s">
        <v>88</v>
      </c>
      <c r="C153" s="1">
        <v>8</v>
      </c>
      <c r="D153" s="16">
        <v>625</v>
      </c>
      <c r="E153" s="17">
        <v>625</v>
      </c>
      <c r="F153" s="17">
        <f t="shared" si="4"/>
        <v>625</v>
      </c>
      <c r="G153" s="17">
        <f t="shared" si="2"/>
        <v>625</v>
      </c>
      <c r="H153" s="29">
        <f t="shared" si="2"/>
        <v>625</v>
      </c>
    </row>
    <row r="154" spans="1:8" ht="12.75">
      <c r="A154" s="3" t="s">
        <v>265</v>
      </c>
      <c r="B154" s="9" t="s">
        <v>88</v>
      </c>
      <c r="C154" s="3">
        <v>6</v>
      </c>
      <c r="D154" s="18">
        <v>250</v>
      </c>
      <c r="E154" s="19">
        <v>250</v>
      </c>
      <c r="F154" s="19">
        <f t="shared" si="4"/>
        <v>250</v>
      </c>
      <c r="G154" s="19">
        <f t="shared" si="2"/>
        <v>250</v>
      </c>
      <c r="H154" s="29">
        <f t="shared" si="2"/>
        <v>250</v>
      </c>
    </row>
    <row r="155" spans="1:8" ht="12.75">
      <c r="A155" s="1" t="s">
        <v>80</v>
      </c>
      <c r="B155" s="8" t="s">
        <v>88</v>
      </c>
      <c r="C155" s="1">
        <v>34</v>
      </c>
      <c r="D155" s="16">
        <v>79925</v>
      </c>
      <c r="E155" s="17">
        <v>13008.90864</v>
      </c>
      <c r="F155" s="17">
        <f t="shared" si="4"/>
        <v>13008.90864</v>
      </c>
      <c r="G155" s="17">
        <f t="shared" si="2"/>
        <v>13008.90864</v>
      </c>
      <c r="H155" s="29">
        <f t="shared" si="2"/>
        <v>13008.90864</v>
      </c>
    </row>
    <row r="156" spans="1:8" ht="12.75">
      <c r="A156" s="3" t="s">
        <v>266</v>
      </c>
      <c r="B156" s="9" t="s">
        <v>88</v>
      </c>
      <c r="C156" s="3">
        <v>7</v>
      </c>
      <c r="D156" s="18">
        <v>1572.17</v>
      </c>
      <c r="E156" s="19">
        <v>327.6</v>
      </c>
      <c r="F156" s="19">
        <f t="shared" si="4"/>
        <v>327.6</v>
      </c>
      <c r="G156" s="19">
        <f t="shared" si="2"/>
        <v>327.6</v>
      </c>
      <c r="H156" s="29">
        <f t="shared" si="2"/>
        <v>327.6</v>
      </c>
    </row>
    <row r="157" spans="1:8" ht="12.75">
      <c r="A157" s="1" t="s">
        <v>25</v>
      </c>
      <c r="B157" s="8" t="s">
        <v>88</v>
      </c>
      <c r="C157" s="1">
        <v>10</v>
      </c>
      <c r="D157" s="16">
        <v>1200</v>
      </c>
      <c r="E157" s="17">
        <v>934.9704</v>
      </c>
      <c r="F157" s="17">
        <v>1100</v>
      </c>
      <c r="G157" s="17">
        <f t="shared" si="2"/>
        <v>1100</v>
      </c>
      <c r="H157" s="29">
        <f t="shared" si="2"/>
        <v>1100</v>
      </c>
    </row>
    <row r="158" spans="1:8" ht="12.75">
      <c r="A158" s="3" t="s">
        <v>267</v>
      </c>
      <c r="B158" s="9" t="s">
        <v>88</v>
      </c>
      <c r="C158" s="3">
        <v>1</v>
      </c>
      <c r="D158" s="18">
        <v>2305.6</v>
      </c>
      <c r="E158" s="19">
        <v>50</v>
      </c>
      <c r="F158" s="19">
        <f aca="true" t="shared" si="5" ref="F158:F168">E158</f>
        <v>50</v>
      </c>
      <c r="G158" s="19">
        <f t="shared" si="2"/>
        <v>50</v>
      </c>
      <c r="H158" s="29">
        <f t="shared" si="2"/>
        <v>50</v>
      </c>
    </row>
    <row r="159" spans="1:8" ht="12.75">
      <c r="A159" s="1" t="s">
        <v>32</v>
      </c>
      <c r="B159" s="8" t="s">
        <v>88</v>
      </c>
      <c r="C159" s="1">
        <v>8</v>
      </c>
      <c r="D159" s="16">
        <v>5294</v>
      </c>
      <c r="E159" s="17">
        <v>682.5</v>
      </c>
      <c r="F159" s="17">
        <f t="shared" si="5"/>
        <v>682.5</v>
      </c>
      <c r="G159" s="17">
        <f t="shared" si="2"/>
        <v>682.5</v>
      </c>
      <c r="H159" s="29">
        <f t="shared" si="2"/>
        <v>682.5</v>
      </c>
    </row>
    <row r="160" spans="1:8" ht="12.75">
      <c r="A160" s="3" t="s">
        <v>268</v>
      </c>
      <c r="B160" s="9" t="s">
        <v>88</v>
      </c>
      <c r="C160" s="3">
        <v>2</v>
      </c>
      <c r="D160" s="18">
        <v>24980</v>
      </c>
      <c r="E160" s="19">
        <v>200</v>
      </c>
      <c r="F160" s="19">
        <f t="shared" si="5"/>
        <v>200</v>
      </c>
      <c r="G160" s="19">
        <f t="shared" si="2"/>
        <v>200</v>
      </c>
      <c r="H160" s="29">
        <f t="shared" si="2"/>
        <v>200</v>
      </c>
    </row>
    <row r="161" spans="1:8" ht="12.75">
      <c r="A161" s="1" t="s">
        <v>269</v>
      </c>
      <c r="B161" s="8" t="s">
        <v>88</v>
      </c>
      <c r="C161" s="1">
        <v>31</v>
      </c>
      <c r="D161" s="16">
        <v>5852</v>
      </c>
      <c r="E161" s="17">
        <v>4551.435</v>
      </c>
      <c r="F161" s="17">
        <f t="shared" si="5"/>
        <v>4551.435</v>
      </c>
      <c r="G161" s="17">
        <f t="shared" si="2"/>
        <v>4551.435</v>
      </c>
      <c r="H161" s="29">
        <f t="shared" si="2"/>
        <v>4551.435</v>
      </c>
    </row>
    <row r="162" spans="1:8" ht="12.75">
      <c r="A162" s="3" t="s">
        <v>270</v>
      </c>
      <c r="B162" s="9" t="s">
        <v>88</v>
      </c>
      <c r="C162" s="3">
        <v>5</v>
      </c>
      <c r="D162" s="18">
        <v>1150</v>
      </c>
      <c r="E162" s="19">
        <v>163.8</v>
      </c>
      <c r="F162" s="19">
        <f t="shared" si="5"/>
        <v>163.8</v>
      </c>
      <c r="G162" s="19">
        <f t="shared" si="2"/>
        <v>163.8</v>
      </c>
      <c r="H162" s="29">
        <f t="shared" si="2"/>
        <v>163.8</v>
      </c>
    </row>
    <row r="163" spans="1:8" ht="12.75">
      <c r="A163" s="1" t="s">
        <v>271</v>
      </c>
      <c r="B163" s="8" t="s">
        <v>88</v>
      </c>
      <c r="C163" s="1">
        <v>1</v>
      </c>
      <c r="D163" s="16">
        <v>500</v>
      </c>
      <c r="E163" s="17">
        <v>50</v>
      </c>
      <c r="F163" s="17">
        <f t="shared" si="5"/>
        <v>50</v>
      </c>
      <c r="G163" s="17">
        <f t="shared" si="2"/>
        <v>50</v>
      </c>
      <c r="H163" s="29">
        <f t="shared" si="2"/>
        <v>50</v>
      </c>
    </row>
    <row r="164" spans="1:8" ht="12.75">
      <c r="A164" s="3" t="s">
        <v>272</v>
      </c>
      <c r="B164" s="9" t="s">
        <v>88</v>
      </c>
      <c r="C164" s="3">
        <v>2</v>
      </c>
      <c r="D164" s="18">
        <v>4802.21</v>
      </c>
      <c r="E164" s="19">
        <v>200</v>
      </c>
      <c r="F164" s="19">
        <f t="shared" si="5"/>
        <v>200</v>
      </c>
      <c r="G164" s="19">
        <f aca="true" t="shared" si="6" ref="G164:H168">F164</f>
        <v>200</v>
      </c>
      <c r="H164" s="29">
        <f t="shared" si="6"/>
        <v>200</v>
      </c>
    </row>
    <row r="165" spans="1:8" ht="12.75">
      <c r="A165" s="1" t="s">
        <v>273</v>
      </c>
      <c r="B165" s="8" t="s">
        <v>88</v>
      </c>
      <c r="C165" s="1">
        <v>1</v>
      </c>
      <c r="D165" s="16">
        <v>476.91</v>
      </c>
      <c r="E165" s="17">
        <v>50</v>
      </c>
      <c r="F165" s="17">
        <f t="shared" si="5"/>
        <v>50</v>
      </c>
      <c r="G165" s="17">
        <f t="shared" si="6"/>
        <v>50</v>
      </c>
      <c r="H165" s="29">
        <f t="shared" si="6"/>
        <v>50</v>
      </c>
    </row>
    <row r="166" spans="1:8" ht="12.75">
      <c r="A166" s="3" t="s">
        <v>274</v>
      </c>
      <c r="B166" s="9" t="s">
        <v>88</v>
      </c>
      <c r="C166" s="3">
        <v>1</v>
      </c>
      <c r="D166" s="18">
        <v>1600</v>
      </c>
      <c r="E166" s="19">
        <v>50</v>
      </c>
      <c r="F166" s="19">
        <f t="shared" si="5"/>
        <v>50</v>
      </c>
      <c r="G166" s="19">
        <f t="shared" si="6"/>
        <v>50</v>
      </c>
      <c r="H166" s="29">
        <f t="shared" si="6"/>
        <v>50</v>
      </c>
    </row>
    <row r="167" spans="1:8" ht="12.75">
      <c r="A167" s="1" t="s">
        <v>275</v>
      </c>
      <c r="B167" s="8" t="s">
        <v>88</v>
      </c>
      <c r="C167" s="1">
        <v>1</v>
      </c>
      <c r="D167" s="16">
        <v>485</v>
      </c>
      <c r="E167" s="17">
        <v>50</v>
      </c>
      <c r="F167" s="17">
        <f t="shared" si="5"/>
        <v>50</v>
      </c>
      <c r="G167" s="17">
        <f t="shared" si="6"/>
        <v>50</v>
      </c>
      <c r="H167" s="29">
        <f t="shared" si="6"/>
        <v>50</v>
      </c>
    </row>
    <row r="168" spans="1:8" ht="12.75">
      <c r="A168" s="3" t="s">
        <v>276</v>
      </c>
      <c r="B168" s="9" t="s">
        <v>88</v>
      </c>
      <c r="C168" s="3">
        <v>10</v>
      </c>
      <c r="D168" s="18">
        <v>1200</v>
      </c>
      <c r="E168" s="19">
        <v>1200</v>
      </c>
      <c r="F168" s="19">
        <f t="shared" si="5"/>
        <v>1200</v>
      </c>
      <c r="G168" s="19">
        <f t="shared" si="6"/>
        <v>1200</v>
      </c>
      <c r="H168" s="29">
        <f t="shared" si="6"/>
        <v>1200</v>
      </c>
    </row>
    <row r="169" spans="1:8" ht="12.75">
      <c r="A169" s="1" t="s">
        <v>277</v>
      </c>
      <c r="B169" s="8" t="s">
        <v>88</v>
      </c>
      <c r="C169" s="1">
        <v>1</v>
      </c>
      <c r="D169" s="16">
        <v>2425</v>
      </c>
      <c r="E169" s="17">
        <v>50</v>
      </c>
      <c r="F169" s="17">
        <v>250</v>
      </c>
      <c r="G169" s="17">
        <f aca="true" t="shared" si="7" ref="G169:H231">F169</f>
        <v>250</v>
      </c>
      <c r="H169" s="29">
        <f t="shared" si="7"/>
        <v>250</v>
      </c>
    </row>
    <row r="170" spans="1:8" ht="12.75">
      <c r="A170" s="3" t="s">
        <v>54</v>
      </c>
      <c r="B170" s="9" t="s">
        <v>88</v>
      </c>
      <c r="C170" s="3">
        <v>2</v>
      </c>
      <c r="D170" s="18">
        <v>168.53</v>
      </c>
      <c r="E170" s="19">
        <v>200</v>
      </c>
      <c r="F170" s="19">
        <f aca="true" t="shared" si="8" ref="F170:F200">E170</f>
        <v>200</v>
      </c>
      <c r="G170" s="19">
        <f t="shared" si="7"/>
        <v>200</v>
      </c>
      <c r="H170" s="29">
        <f t="shared" si="7"/>
        <v>200</v>
      </c>
    </row>
    <row r="171" spans="1:8" ht="12.75">
      <c r="A171" s="1" t="s">
        <v>278</v>
      </c>
      <c r="B171" s="8" t="s">
        <v>88</v>
      </c>
      <c r="C171" s="1">
        <v>8</v>
      </c>
      <c r="D171" s="16">
        <v>2080</v>
      </c>
      <c r="E171" s="17">
        <v>682.5</v>
      </c>
      <c r="F171" s="17">
        <f t="shared" si="8"/>
        <v>682.5</v>
      </c>
      <c r="G171" s="17">
        <f t="shared" si="7"/>
        <v>682.5</v>
      </c>
      <c r="H171" s="29">
        <f t="shared" si="7"/>
        <v>682.5</v>
      </c>
    </row>
    <row r="172" spans="1:8" ht="12.75">
      <c r="A172" s="3" t="s">
        <v>187</v>
      </c>
      <c r="B172" s="9" t="s">
        <v>88</v>
      </c>
      <c r="C172" s="3">
        <v>2</v>
      </c>
      <c r="D172" s="18">
        <v>658.5</v>
      </c>
      <c r="E172" s="19">
        <v>200</v>
      </c>
      <c r="F172" s="19">
        <f t="shared" si="8"/>
        <v>200</v>
      </c>
      <c r="G172" s="19">
        <f t="shared" si="7"/>
        <v>200</v>
      </c>
      <c r="H172" s="29">
        <f t="shared" si="7"/>
        <v>200</v>
      </c>
    </row>
    <row r="173" spans="1:8" ht="12.75">
      <c r="A173" s="1" t="s">
        <v>134</v>
      </c>
      <c r="B173" s="8" t="s">
        <v>88</v>
      </c>
      <c r="C173" s="1">
        <v>3</v>
      </c>
      <c r="D173" s="16">
        <v>1000</v>
      </c>
      <c r="E173" s="17">
        <v>210</v>
      </c>
      <c r="F173" s="17">
        <f t="shared" si="8"/>
        <v>210</v>
      </c>
      <c r="G173" s="17">
        <f t="shared" si="7"/>
        <v>210</v>
      </c>
      <c r="H173" s="29">
        <f t="shared" si="7"/>
        <v>210</v>
      </c>
    </row>
    <row r="174" spans="1:8" ht="12.75">
      <c r="A174" s="3" t="s">
        <v>26</v>
      </c>
      <c r="B174" s="9" t="s">
        <v>88</v>
      </c>
      <c r="C174" s="3">
        <v>5</v>
      </c>
      <c r="D174" s="18">
        <v>7665</v>
      </c>
      <c r="E174" s="19">
        <v>600.6</v>
      </c>
      <c r="F174" s="19">
        <f t="shared" si="8"/>
        <v>600.6</v>
      </c>
      <c r="G174" s="19">
        <f t="shared" si="7"/>
        <v>600.6</v>
      </c>
      <c r="H174" s="29">
        <f t="shared" si="7"/>
        <v>600.6</v>
      </c>
    </row>
    <row r="175" spans="1:8" ht="12.75">
      <c r="A175" s="1" t="s">
        <v>279</v>
      </c>
      <c r="B175" s="8" t="s">
        <v>88</v>
      </c>
      <c r="C175" s="1">
        <v>1</v>
      </c>
      <c r="D175" s="16">
        <v>205</v>
      </c>
      <c r="E175" s="17">
        <v>50</v>
      </c>
      <c r="F175" s="17">
        <f t="shared" si="8"/>
        <v>50</v>
      </c>
      <c r="G175" s="17">
        <f t="shared" si="7"/>
        <v>50</v>
      </c>
      <c r="H175" s="29">
        <f t="shared" si="7"/>
        <v>50</v>
      </c>
    </row>
    <row r="176" spans="1:8" ht="12.75">
      <c r="A176" s="3" t="s">
        <v>68</v>
      </c>
      <c r="B176" s="9" t="s">
        <v>88</v>
      </c>
      <c r="C176" s="3">
        <v>16</v>
      </c>
      <c r="D176" s="18">
        <v>1284.96</v>
      </c>
      <c r="E176" s="19">
        <v>877.48752</v>
      </c>
      <c r="F176" s="19">
        <f t="shared" si="8"/>
        <v>877.48752</v>
      </c>
      <c r="G176" s="19">
        <f t="shared" si="7"/>
        <v>877.48752</v>
      </c>
      <c r="H176" s="29">
        <f t="shared" si="7"/>
        <v>877.48752</v>
      </c>
    </row>
    <row r="177" spans="1:8" ht="12.75">
      <c r="A177" s="1" t="s">
        <v>280</v>
      </c>
      <c r="B177" s="8" t="s">
        <v>88</v>
      </c>
      <c r="C177" s="1">
        <v>1</v>
      </c>
      <c r="D177" s="16">
        <v>150</v>
      </c>
      <c r="E177" s="17">
        <v>50</v>
      </c>
      <c r="F177" s="17">
        <f t="shared" si="8"/>
        <v>50</v>
      </c>
      <c r="G177" s="17">
        <f t="shared" si="7"/>
        <v>50</v>
      </c>
      <c r="H177" s="29">
        <f t="shared" si="7"/>
        <v>50</v>
      </c>
    </row>
    <row r="178" spans="1:8" ht="12.75">
      <c r="A178" s="3" t="s">
        <v>186</v>
      </c>
      <c r="B178" s="9" t="s">
        <v>88</v>
      </c>
      <c r="C178" s="3">
        <v>26</v>
      </c>
      <c r="D178" s="18">
        <v>27360</v>
      </c>
      <c r="E178" s="19">
        <v>8708.7</v>
      </c>
      <c r="F178" s="19">
        <f t="shared" si="8"/>
        <v>8708.7</v>
      </c>
      <c r="G178" s="19">
        <f t="shared" si="7"/>
        <v>8708.7</v>
      </c>
      <c r="H178" s="29">
        <f t="shared" si="7"/>
        <v>8708.7</v>
      </c>
    </row>
    <row r="179" spans="1:8" ht="12.75">
      <c r="A179" s="1" t="s">
        <v>83</v>
      </c>
      <c r="B179" s="8" t="s">
        <v>88</v>
      </c>
      <c r="C179" s="1">
        <v>11</v>
      </c>
      <c r="D179" s="16">
        <v>4125</v>
      </c>
      <c r="E179" s="17">
        <v>1604.5979040000002</v>
      </c>
      <c r="F179" s="17">
        <f t="shared" si="8"/>
        <v>1604.5979040000002</v>
      </c>
      <c r="G179" s="17">
        <f t="shared" si="7"/>
        <v>1604.5979040000002</v>
      </c>
      <c r="H179" s="29">
        <f t="shared" si="7"/>
        <v>1604.5979040000002</v>
      </c>
    </row>
    <row r="180" spans="1:8" ht="12.75">
      <c r="A180" s="3" t="s">
        <v>281</v>
      </c>
      <c r="B180" s="9" t="s">
        <v>88</v>
      </c>
      <c r="C180" s="3">
        <v>1</v>
      </c>
      <c r="D180" s="18">
        <v>34455</v>
      </c>
      <c r="E180" s="19">
        <v>50</v>
      </c>
      <c r="F180" s="19">
        <f t="shared" si="8"/>
        <v>50</v>
      </c>
      <c r="G180" s="19">
        <f t="shared" si="7"/>
        <v>50</v>
      </c>
      <c r="H180" s="29">
        <f t="shared" si="7"/>
        <v>50</v>
      </c>
    </row>
    <row r="181" spans="1:8" ht="12.75">
      <c r="A181" s="1" t="s">
        <v>282</v>
      </c>
      <c r="B181" s="8" t="s">
        <v>88</v>
      </c>
      <c r="C181" s="1">
        <v>6</v>
      </c>
      <c r="D181" s="16">
        <v>160</v>
      </c>
      <c r="E181" s="17">
        <v>160</v>
      </c>
      <c r="F181" s="17">
        <f t="shared" si="8"/>
        <v>160</v>
      </c>
      <c r="G181" s="17">
        <f t="shared" si="7"/>
        <v>160</v>
      </c>
      <c r="H181" s="29">
        <f t="shared" si="7"/>
        <v>160</v>
      </c>
    </row>
    <row r="182" spans="1:8" ht="12.75">
      <c r="A182" s="3" t="s">
        <v>283</v>
      </c>
      <c r="B182" s="9" t="s">
        <v>88</v>
      </c>
      <c r="C182" s="3">
        <v>9</v>
      </c>
      <c r="D182" s="18">
        <v>1250</v>
      </c>
      <c r="E182" s="19">
        <v>645.12</v>
      </c>
      <c r="F182" s="19">
        <f t="shared" si="8"/>
        <v>645.12</v>
      </c>
      <c r="G182" s="19">
        <f t="shared" si="7"/>
        <v>645.12</v>
      </c>
      <c r="H182" s="29">
        <f t="shared" si="7"/>
        <v>645.12</v>
      </c>
    </row>
    <row r="183" spans="1:8" ht="12.75">
      <c r="A183" s="1" t="s">
        <v>284</v>
      </c>
      <c r="B183" s="8" t="s">
        <v>88</v>
      </c>
      <c r="C183" s="1">
        <v>12</v>
      </c>
      <c r="D183" s="16">
        <v>1995</v>
      </c>
      <c r="E183" s="17">
        <v>871.27488</v>
      </c>
      <c r="F183" s="17">
        <f t="shared" si="8"/>
        <v>871.27488</v>
      </c>
      <c r="G183" s="17">
        <f t="shared" si="7"/>
        <v>871.27488</v>
      </c>
      <c r="H183" s="29">
        <f t="shared" si="7"/>
        <v>871.27488</v>
      </c>
    </row>
    <row r="184" spans="1:8" ht="12.75">
      <c r="A184" s="3" t="s">
        <v>2</v>
      </c>
      <c r="B184" s="9" t="s">
        <v>88</v>
      </c>
      <c r="C184" s="3">
        <v>5</v>
      </c>
      <c r="D184" s="18">
        <v>300</v>
      </c>
      <c r="E184" s="19">
        <v>300</v>
      </c>
      <c r="F184" s="19">
        <f t="shared" si="8"/>
        <v>300</v>
      </c>
      <c r="G184" s="19">
        <f t="shared" si="7"/>
        <v>300</v>
      </c>
      <c r="H184" s="29">
        <f t="shared" si="7"/>
        <v>300</v>
      </c>
    </row>
    <row r="185" spans="1:8" ht="12.75">
      <c r="A185" s="1" t="s">
        <v>285</v>
      </c>
      <c r="B185" s="8" t="s">
        <v>88</v>
      </c>
      <c r="C185" s="1">
        <v>8</v>
      </c>
      <c r="D185" s="16">
        <v>2157</v>
      </c>
      <c r="E185" s="17">
        <v>634.497864</v>
      </c>
      <c r="F185" s="17">
        <f t="shared" si="8"/>
        <v>634.497864</v>
      </c>
      <c r="G185" s="17">
        <f t="shared" si="7"/>
        <v>634.497864</v>
      </c>
      <c r="H185" s="29">
        <f t="shared" si="7"/>
        <v>634.497864</v>
      </c>
    </row>
    <row r="186" spans="1:8" ht="12.75">
      <c r="A186" s="3" t="s">
        <v>286</v>
      </c>
      <c r="B186" s="9" t="s">
        <v>88</v>
      </c>
      <c r="C186" s="3">
        <v>2</v>
      </c>
      <c r="D186" s="18">
        <v>2635</v>
      </c>
      <c r="E186" s="19">
        <v>200</v>
      </c>
      <c r="F186" s="19">
        <f t="shared" si="8"/>
        <v>200</v>
      </c>
      <c r="G186" s="19">
        <f t="shared" si="7"/>
        <v>200</v>
      </c>
      <c r="H186" s="29">
        <f t="shared" si="7"/>
        <v>200</v>
      </c>
    </row>
    <row r="187" spans="1:8" ht="12.75">
      <c r="A187" s="1" t="s">
        <v>287</v>
      </c>
      <c r="B187" s="8" t="s">
        <v>88</v>
      </c>
      <c r="C187" s="1">
        <v>12</v>
      </c>
      <c r="D187" s="16">
        <v>650</v>
      </c>
      <c r="E187" s="17">
        <v>628.992</v>
      </c>
      <c r="F187" s="17">
        <f t="shared" si="8"/>
        <v>628.992</v>
      </c>
      <c r="G187" s="17">
        <f t="shared" si="7"/>
        <v>628.992</v>
      </c>
      <c r="H187" s="29">
        <f t="shared" si="7"/>
        <v>628.992</v>
      </c>
    </row>
    <row r="188" spans="1:8" ht="12.75">
      <c r="A188" s="3" t="s">
        <v>288</v>
      </c>
      <c r="B188" s="9" t="s">
        <v>88</v>
      </c>
      <c r="C188" s="3">
        <v>11</v>
      </c>
      <c r="D188" s="18">
        <v>3670</v>
      </c>
      <c r="E188" s="19">
        <v>605.052</v>
      </c>
      <c r="F188" s="19">
        <f t="shared" si="8"/>
        <v>605.052</v>
      </c>
      <c r="G188" s="19">
        <f t="shared" si="7"/>
        <v>605.052</v>
      </c>
      <c r="H188" s="29">
        <f t="shared" si="7"/>
        <v>605.052</v>
      </c>
    </row>
    <row r="189" spans="1:8" ht="12.75">
      <c r="A189" s="1" t="s">
        <v>289</v>
      </c>
      <c r="B189" s="8" t="s">
        <v>88</v>
      </c>
      <c r="C189" s="1">
        <v>1</v>
      </c>
      <c r="D189" s="16">
        <v>305</v>
      </c>
      <c r="E189" s="17">
        <v>50</v>
      </c>
      <c r="F189" s="17">
        <f t="shared" si="8"/>
        <v>50</v>
      </c>
      <c r="G189" s="17">
        <f t="shared" si="7"/>
        <v>50</v>
      </c>
      <c r="H189" s="29">
        <f t="shared" si="7"/>
        <v>50</v>
      </c>
    </row>
    <row r="190" spans="1:8" ht="12.75">
      <c r="A190" s="3" t="s">
        <v>90</v>
      </c>
      <c r="B190" s="9" t="s">
        <v>88</v>
      </c>
      <c r="C190" s="3">
        <v>22</v>
      </c>
      <c r="D190" s="18">
        <v>5741.75</v>
      </c>
      <c r="E190" s="19">
        <v>1275.56</v>
      </c>
      <c r="F190" s="19">
        <f t="shared" si="8"/>
        <v>1275.56</v>
      </c>
      <c r="G190" s="19">
        <v>5315.024</v>
      </c>
      <c r="H190" s="29">
        <f t="shared" si="7"/>
        <v>5315.024</v>
      </c>
    </row>
    <row r="191" spans="1:8" ht="12.75">
      <c r="A191" s="1" t="s">
        <v>290</v>
      </c>
      <c r="B191" s="8" t="s">
        <v>88</v>
      </c>
      <c r="C191" s="1">
        <v>20</v>
      </c>
      <c r="D191" s="16">
        <v>3695.15</v>
      </c>
      <c r="E191" s="17">
        <v>2097.5136</v>
      </c>
      <c r="F191" s="17">
        <f t="shared" si="8"/>
        <v>2097.5136</v>
      </c>
      <c r="G191" s="17">
        <f t="shared" si="7"/>
        <v>2097.5136</v>
      </c>
      <c r="H191" s="29">
        <f t="shared" si="7"/>
        <v>2097.5136</v>
      </c>
    </row>
    <row r="192" spans="1:8" ht="12.75">
      <c r="A192" s="3" t="s">
        <v>291</v>
      </c>
      <c r="B192" s="9" t="s">
        <v>88</v>
      </c>
      <c r="C192" s="3">
        <v>24</v>
      </c>
      <c r="D192" s="18">
        <v>0</v>
      </c>
      <c r="E192" s="19" t="s">
        <v>100</v>
      </c>
      <c r="F192" s="19" t="str">
        <f t="shared" si="8"/>
        <v>Sponsorship Only</v>
      </c>
      <c r="G192" s="19" t="str">
        <f t="shared" si="7"/>
        <v>Sponsorship Only</v>
      </c>
      <c r="H192" s="29" t="str">
        <f t="shared" si="7"/>
        <v>Sponsorship Only</v>
      </c>
    </row>
    <row r="193" spans="1:8" ht="12.75">
      <c r="A193" s="1" t="s">
        <v>292</v>
      </c>
      <c r="B193" s="8" t="s">
        <v>88</v>
      </c>
      <c r="C193" s="1">
        <v>30</v>
      </c>
      <c r="D193" s="16">
        <v>829.74</v>
      </c>
      <c r="E193" s="17">
        <v>655.2</v>
      </c>
      <c r="F193" s="17">
        <f t="shared" si="8"/>
        <v>655.2</v>
      </c>
      <c r="G193" s="17">
        <f t="shared" si="7"/>
        <v>655.2</v>
      </c>
      <c r="H193" s="29">
        <f t="shared" si="7"/>
        <v>655.2</v>
      </c>
    </row>
    <row r="194" spans="1:8" ht="12.75">
      <c r="A194" s="3" t="s">
        <v>293</v>
      </c>
      <c r="B194" s="9" t="s">
        <v>88</v>
      </c>
      <c r="C194" s="3">
        <v>6</v>
      </c>
      <c r="D194" s="18">
        <v>2070</v>
      </c>
      <c r="E194" s="19">
        <v>734.12976</v>
      </c>
      <c r="F194" s="19">
        <f t="shared" si="8"/>
        <v>734.12976</v>
      </c>
      <c r="G194" s="19">
        <f t="shared" si="7"/>
        <v>734.12976</v>
      </c>
      <c r="H194" s="29">
        <f t="shared" si="7"/>
        <v>734.12976</v>
      </c>
    </row>
    <row r="195" spans="1:8" ht="12.75">
      <c r="A195" s="1" t="s">
        <v>77</v>
      </c>
      <c r="B195" s="8" t="s">
        <v>88</v>
      </c>
      <c r="C195" s="1">
        <v>2</v>
      </c>
      <c r="D195" s="16">
        <v>275</v>
      </c>
      <c r="E195" s="17">
        <v>200</v>
      </c>
      <c r="F195" s="17">
        <f t="shared" si="8"/>
        <v>200</v>
      </c>
      <c r="G195" s="17">
        <f t="shared" si="7"/>
        <v>200</v>
      </c>
      <c r="H195" s="29">
        <f t="shared" si="7"/>
        <v>200</v>
      </c>
    </row>
    <row r="196" spans="1:8" ht="12.75">
      <c r="A196" s="3" t="s">
        <v>294</v>
      </c>
      <c r="B196" s="9" t="s">
        <v>88</v>
      </c>
      <c r="C196" s="3">
        <v>12</v>
      </c>
      <c r="D196" s="18">
        <v>3118</v>
      </c>
      <c r="E196" s="19">
        <v>757.20372</v>
      </c>
      <c r="F196" s="19">
        <f t="shared" si="8"/>
        <v>757.20372</v>
      </c>
      <c r="G196" s="19">
        <f t="shared" si="7"/>
        <v>757.20372</v>
      </c>
      <c r="H196" s="29">
        <f t="shared" si="7"/>
        <v>757.20372</v>
      </c>
    </row>
    <row r="197" spans="1:8" ht="12.75">
      <c r="A197" s="1" t="s">
        <v>295</v>
      </c>
      <c r="B197" s="8" t="s">
        <v>88</v>
      </c>
      <c r="C197" s="1">
        <v>7</v>
      </c>
      <c r="D197" s="16">
        <v>364</v>
      </c>
      <c r="E197" s="17">
        <v>364</v>
      </c>
      <c r="F197" s="17">
        <f t="shared" si="8"/>
        <v>364</v>
      </c>
      <c r="G197" s="17">
        <f t="shared" si="7"/>
        <v>364</v>
      </c>
      <c r="H197" s="29">
        <f t="shared" si="7"/>
        <v>364</v>
      </c>
    </row>
    <row r="198" spans="1:8" ht="12.75">
      <c r="A198" s="3" t="s">
        <v>142</v>
      </c>
      <c r="B198" s="9" t="s">
        <v>88</v>
      </c>
      <c r="C198" s="3">
        <v>5</v>
      </c>
      <c r="D198" s="18">
        <v>1684.5</v>
      </c>
      <c r="E198" s="19">
        <v>378</v>
      </c>
      <c r="F198" s="19">
        <f t="shared" si="8"/>
        <v>378</v>
      </c>
      <c r="G198" s="19">
        <f t="shared" si="7"/>
        <v>378</v>
      </c>
      <c r="H198" s="29">
        <f t="shared" si="7"/>
        <v>378</v>
      </c>
    </row>
    <row r="199" spans="1:8" ht="12.75">
      <c r="A199" s="1" t="s">
        <v>296</v>
      </c>
      <c r="B199" s="8" t="s">
        <v>88</v>
      </c>
      <c r="C199" s="1">
        <v>17</v>
      </c>
      <c r="D199" s="16">
        <v>1800</v>
      </c>
      <c r="E199" s="17">
        <v>456.96</v>
      </c>
      <c r="F199" s="17">
        <f t="shared" si="8"/>
        <v>456.96</v>
      </c>
      <c r="G199" s="17">
        <f t="shared" si="7"/>
        <v>456.96</v>
      </c>
      <c r="H199" s="29">
        <f t="shared" si="7"/>
        <v>456.96</v>
      </c>
    </row>
    <row r="200" spans="1:8" ht="12.75">
      <c r="A200" s="3" t="s">
        <v>37</v>
      </c>
      <c r="B200" s="9" t="s">
        <v>88</v>
      </c>
      <c r="C200" s="3">
        <v>2</v>
      </c>
      <c r="D200" s="18">
        <v>1816</v>
      </c>
      <c r="E200" s="19">
        <v>200</v>
      </c>
      <c r="F200" s="19">
        <f t="shared" si="8"/>
        <v>200</v>
      </c>
      <c r="G200" s="19">
        <f t="shared" si="7"/>
        <v>200</v>
      </c>
      <c r="H200" s="29">
        <f t="shared" si="7"/>
        <v>200</v>
      </c>
    </row>
    <row r="201" spans="1:8" ht="12.75">
      <c r="A201" s="1" t="s">
        <v>423</v>
      </c>
      <c r="B201" s="8" t="s">
        <v>88</v>
      </c>
      <c r="C201" s="1">
        <v>1</v>
      </c>
      <c r="D201" s="16">
        <v>2500</v>
      </c>
      <c r="E201" s="17">
        <v>0</v>
      </c>
      <c r="F201" s="17">
        <v>50</v>
      </c>
      <c r="G201" s="17">
        <f t="shared" si="7"/>
        <v>50</v>
      </c>
      <c r="H201" s="29">
        <f t="shared" si="7"/>
        <v>50</v>
      </c>
    </row>
    <row r="202" spans="1:8" ht="12.75">
      <c r="A202" s="3" t="s">
        <v>297</v>
      </c>
      <c r="B202" s="9" t="s">
        <v>88</v>
      </c>
      <c r="C202" s="3">
        <v>1</v>
      </c>
      <c r="D202" s="18">
        <v>400</v>
      </c>
      <c r="E202" s="19">
        <v>50</v>
      </c>
      <c r="F202" s="19">
        <f>E202</f>
        <v>50</v>
      </c>
      <c r="G202" s="19">
        <f t="shared" si="7"/>
        <v>50</v>
      </c>
      <c r="H202" s="29">
        <f t="shared" si="7"/>
        <v>50</v>
      </c>
    </row>
    <row r="203" spans="1:8" ht="12.75">
      <c r="A203" s="1" t="s">
        <v>298</v>
      </c>
      <c r="B203" s="8" t="s">
        <v>88</v>
      </c>
      <c r="C203" s="1">
        <v>9</v>
      </c>
      <c r="D203" s="16">
        <v>3143</v>
      </c>
      <c r="E203" s="17">
        <v>436.8</v>
      </c>
      <c r="F203" s="17">
        <f>E203</f>
        <v>436.8</v>
      </c>
      <c r="G203" s="17">
        <f t="shared" si="7"/>
        <v>436.8</v>
      </c>
      <c r="H203" s="29">
        <f t="shared" si="7"/>
        <v>436.8</v>
      </c>
    </row>
    <row r="204" spans="1:8" ht="12.75">
      <c r="A204" s="3" t="s">
        <v>299</v>
      </c>
      <c r="B204" s="9" t="s">
        <v>88</v>
      </c>
      <c r="C204" s="3">
        <v>2</v>
      </c>
      <c r="D204" s="18">
        <v>57</v>
      </c>
      <c r="E204" s="19">
        <v>52.5</v>
      </c>
      <c r="F204" s="19">
        <f>E204</f>
        <v>52.5</v>
      </c>
      <c r="G204" s="19">
        <f t="shared" si="7"/>
        <v>52.5</v>
      </c>
      <c r="H204" s="29">
        <f t="shared" si="7"/>
        <v>52.5</v>
      </c>
    </row>
    <row r="205" spans="1:8" ht="12.75">
      <c r="A205" s="1" t="s">
        <v>300</v>
      </c>
      <c r="B205" s="8" t="s">
        <v>88</v>
      </c>
      <c r="C205" s="1">
        <v>5</v>
      </c>
      <c r="D205" s="16">
        <v>5475</v>
      </c>
      <c r="E205" s="17">
        <v>105</v>
      </c>
      <c r="F205" s="17">
        <f>E205</f>
        <v>105</v>
      </c>
      <c r="G205" s="17">
        <f t="shared" si="7"/>
        <v>105</v>
      </c>
      <c r="H205" s="29">
        <f t="shared" si="7"/>
        <v>105</v>
      </c>
    </row>
    <row r="206" spans="1:8" ht="12.75">
      <c r="A206" s="3" t="s">
        <v>301</v>
      </c>
      <c r="B206" s="9" t="s">
        <v>88</v>
      </c>
      <c r="C206" s="3">
        <v>1</v>
      </c>
      <c r="D206" s="18">
        <v>4024.25</v>
      </c>
      <c r="E206" s="19">
        <v>50</v>
      </c>
      <c r="F206" s="19">
        <f>E206</f>
        <v>50</v>
      </c>
      <c r="G206" s="19">
        <f t="shared" si="7"/>
        <v>50</v>
      </c>
      <c r="H206" s="29">
        <f t="shared" si="7"/>
        <v>50</v>
      </c>
    </row>
    <row r="207" spans="1:8" ht="12.75">
      <c r="A207" s="1" t="s">
        <v>302</v>
      </c>
      <c r="B207" s="8" t="s">
        <v>88</v>
      </c>
      <c r="C207" s="1">
        <v>6</v>
      </c>
      <c r="D207" s="16">
        <v>2040</v>
      </c>
      <c r="E207" s="17">
        <v>354.90000000000003</v>
      </c>
      <c r="F207" s="17">
        <v>700</v>
      </c>
      <c r="G207" s="17">
        <f t="shared" si="7"/>
        <v>700</v>
      </c>
      <c r="H207" s="29">
        <f t="shared" si="7"/>
        <v>700</v>
      </c>
    </row>
    <row r="208" spans="1:8" ht="12.75">
      <c r="A208" s="3" t="s">
        <v>147</v>
      </c>
      <c r="B208" s="9" t="s">
        <v>88</v>
      </c>
      <c r="C208" s="3">
        <v>6</v>
      </c>
      <c r="D208" s="18">
        <v>400</v>
      </c>
      <c r="E208" s="19">
        <v>382.2</v>
      </c>
      <c r="F208" s="19">
        <f aca="true" t="shared" si="9" ref="F208:F230">E208</f>
        <v>382.2</v>
      </c>
      <c r="G208" s="19">
        <f t="shared" si="7"/>
        <v>382.2</v>
      </c>
      <c r="H208" s="29">
        <f t="shared" si="7"/>
        <v>382.2</v>
      </c>
    </row>
    <row r="209" spans="1:8" ht="12.75">
      <c r="A209" s="1" t="s">
        <v>36</v>
      </c>
      <c r="B209" s="8" t="s">
        <v>88</v>
      </c>
      <c r="C209" s="1">
        <v>20</v>
      </c>
      <c r="D209" s="16">
        <v>952.93</v>
      </c>
      <c r="E209" s="17">
        <v>683.5500000000001</v>
      </c>
      <c r="F209" s="17">
        <f t="shared" si="9"/>
        <v>683.5500000000001</v>
      </c>
      <c r="G209" s="17">
        <f t="shared" si="7"/>
        <v>683.5500000000001</v>
      </c>
      <c r="H209" s="29">
        <f t="shared" si="7"/>
        <v>683.5500000000001</v>
      </c>
    </row>
    <row r="210" spans="1:8" ht="12.75">
      <c r="A210" s="3" t="s">
        <v>175</v>
      </c>
      <c r="B210" s="9" t="s">
        <v>88</v>
      </c>
      <c r="C210" s="3">
        <v>5</v>
      </c>
      <c r="D210" s="18">
        <v>9295.5</v>
      </c>
      <c r="E210" s="19">
        <v>600.6</v>
      </c>
      <c r="F210" s="19">
        <f t="shared" si="9"/>
        <v>600.6</v>
      </c>
      <c r="G210" s="19">
        <f t="shared" si="7"/>
        <v>600.6</v>
      </c>
      <c r="H210" s="29">
        <f t="shared" si="7"/>
        <v>600.6</v>
      </c>
    </row>
    <row r="211" spans="1:8" ht="12.75">
      <c r="A211" s="1" t="s">
        <v>303</v>
      </c>
      <c r="B211" s="8" t="s">
        <v>88</v>
      </c>
      <c r="C211" s="1">
        <v>5</v>
      </c>
      <c r="D211" s="16">
        <v>435</v>
      </c>
      <c r="E211" s="17">
        <v>420</v>
      </c>
      <c r="F211" s="17">
        <f t="shared" si="9"/>
        <v>420</v>
      </c>
      <c r="G211" s="17">
        <f t="shared" si="7"/>
        <v>420</v>
      </c>
      <c r="H211" s="29">
        <f t="shared" si="7"/>
        <v>420</v>
      </c>
    </row>
    <row r="212" spans="1:8" ht="12.75">
      <c r="A212" s="3" t="s">
        <v>304</v>
      </c>
      <c r="B212" s="9" t="s">
        <v>88</v>
      </c>
      <c r="C212" s="3">
        <v>1</v>
      </c>
      <c r="D212" s="18">
        <v>600</v>
      </c>
      <c r="E212" s="19">
        <v>50</v>
      </c>
      <c r="F212" s="19">
        <f t="shared" si="9"/>
        <v>50</v>
      </c>
      <c r="G212" s="19">
        <f t="shared" si="7"/>
        <v>50</v>
      </c>
      <c r="H212" s="29">
        <f t="shared" si="7"/>
        <v>50</v>
      </c>
    </row>
    <row r="213" spans="1:8" ht="12.75">
      <c r="A213" s="1" t="s">
        <v>305</v>
      </c>
      <c r="B213" s="8" t="s">
        <v>88</v>
      </c>
      <c r="C213" s="1">
        <v>3</v>
      </c>
      <c r="D213" s="16">
        <v>782.91</v>
      </c>
      <c r="E213" s="17">
        <v>25.0975</v>
      </c>
      <c r="F213" s="17">
        <f t="shared" si="9"/>
        <v>25.0975</v>
      </c>
      <c r="G213" s="17">
        <f t="shared" si="7"/>
        <v>25.0975</v>
      </c>
      <c r="H213" s="29">
        <f t="shared" si="7"/>
        <v>25.0975</v>
      </c>
    </row>
    <row r="214" spans="1:8" ht="12.75">
      <c r="A214" s="3" t="s">
        <v>306</v>
      </c>
      <c r="B214" s="9" t="s">
        <v>88</v>
      </c>
      <c r="C214" s="3">
        <v>12</v>
      </c>
      <c r="D214" s="18">
        <v>3000</v>
      </c>
      <c r="E214" s="19">
        <v>2037.210084</v>
      </c>
      <c r="F214" s="19">
        <f t="shared" si="9"/>
        <v>2037.210084</v>
      </c>
      <c r="G214" s="19">
        <f t="shared" si="7"/>
        <v>2037.210084</v>
      </c>
      <c r="H214" s="29">
        <f t="shared" si="7"/>
        <v>2037.210084</v>
      </c>
    </row>
    <row r="215" spans="1:8" ht="12.75">
      <c r="A215" s="1" t="s">
        <v>172</v>
      </c>
      <c r="B215" s="8" t="s">
        <v>88</v>
      </c>
      <c r="C215" s="1">
        <v>3</v>
      </c>
      <c r="D215" s="16">
        <v>700</v>
      </c>
      <c r="E215" s="17">
        <v>163.8</v>
      </c>
      <c r="F215" s="17">
        <f t="shared" si="9"/>
        <v>163.8</v>
      </c>
      <c r="G215" s="17">
        <f t="shared" si="7"/>
        <v>163.8</v>
      </c>
      <c r="H215" s="29">
        <f t="shared" si="7"/>
        <v>163.8</v>
      </c>
    </row>
    <row r="216" spans="1:8" ht="12.75">
      <c r="A216" s="3" t="s">
        <v>69</v>
      </c>
      <c r="B216" s="9" t="s">
        <v>88</v>
      </c>
      <c r="C216" s="3">
        <v>7</v>
      </c>
      <c r="D216" s="18">
        <v>3850</v>
      </c>
      <c r="E216" s="19">
        <v>472.5</v>
      </c>
      <c r="F216" s="19">
        <f t="shared" si="9"/>
        <v>472.5</v>
      </c>
      <c r="G216" s="19">
        <f t="shared" si="7"/>
        <v>472.5</v>
      </c>
      <c r="H216" s="29">
        <f t="shared" si="7"/>
        <v>472.5</v>
      </c>
    </row>
    <row r="217" spans="1:8" ht="12.75">
      <c r="A217" s="1" t="s">
        <v>307</v>
      </c>
      <c r="B217" s="8" t="s">
        <v>88</v>
      </c>
      <c r="C217" s="1">
        <v>4</v>
      </c>
      <c r="D217" s="16">
        <v>796</v>
      </c>
      <c r="E217" s="17">
        <v>367.5</v>
      </c>
      <c r="F217" s="17">
        <f t="shared" si="9"/>
        <v>367.5</v>
      </c>
      <c r="G217" s="17">
        <f t="shared" si="7"/>
        <v>367.5</v>
      </c>
      <c r="H217" s="29">
        <f t="shared" si="7"/>
        <v>367.5</v>
      </c>
    </row>
    <row r="218" spans="1:8" ht="12.75">
      <c r="A218" s="3" t="s">
        <v>308</v>
      </c>
      <c r="B218" s="9" t="s">
        <v>88</v>
      </c>
      <c r="C218" s="3">
        <v>16</v>
      </c>
      <c r="D218" s="18">
        <v>1475.22</v>
      </c>
      <c r="E218" s="19">
        <v>1475.22</v>
      </c>
      <c r="F218" s="19">
        <f t="shared" si="9"/>
        <v>1475.22</v>
      </c>
      <c r="G218" s="19">
        <f t="shared" si="7"/>
        <v>1475.22</v>
      </c>
      <c r="H218" s="29">
        <f t="shared" si="7"/>
        <v>1475.22</v>
      </c>
    </row>
    <row r="219" spans="1:8" ht="12.75">
      <c r="A219" s="1" t="s">
        <v>131</v>
      </c>
      <c r="B219" s="8" t="s">
        <v>88</v>
      </c>
      <c r="C219" s="1">
        <v>16</v>
      </c>
      <c r="D219" s="16">
        <v>7403</v>
      </c>
      <c r="E219" s="17">
        <v>1365</v>
      </c>
      <c r="F219" s="17">
        <f t="shared" si="9"/>
        <v>1365</v>
      </c>
      <c r="G219" s="17">
        <f t="shared" si="7"/>
        <v>1365</v>
      </c>
      <c r="H219" s="29">
        <f t="shared" si="7"/>
        <v>1365</v>
      </c>
    </row>
    <row r="220" spans="1:8" ht="12.75">
      <c r="A220" s="3" t="s">
        <v>310</v>
      </c>
      <c r="B220" s="9" t="s">
        <v>88</v>
      </c>
      <c r="C220" s="3">
        <v>1</v>
      </c>
      <c r="D220" s="18">
        <v>1250</v>
      </c>
      <c r="E220" s="19">
        <v>50</v>
      </c>
      <c r="F220" s="19">
        <f t="shared" si="9"/>
        <v>50</v>
      </c>
      <c r="G220" s="19">
        <f t="shared" si="7"/>
        <v>50</v>
      </c>
      <c r="H220" s="29">
        <f t="shared" si="7"/>
        <v>50</v>
      </c>
    </row>
    <row r="221" spans="1:8" ht="12.75">
      <c r="A221" s="1" t="s">
        <v>22</v>
      </c>
      <c r="B221" s="8" t="s">
        <v>88</v>
      </c>
      <c r="C221" s="1">
        <v>7</v>
      </c>
      <c r="D221" s="16">
        <v>0</v>
      </c>
      <c r="E221" s="17" t="s">
        <v>100</v>
      </c>
      <c r="F221" s="17" t="str">
        <f t="shared" si="9"/>
        <v>Sponsorship Only</v>
      </c>
      <c r="G221" s="17" t="str">
        <f t="shared" si="7"/>
        <v>Sponsorship Only</v>
      </c>
      <c r="H221" s="29" t="str">
        <f t="shared" si="7"/>
        <v>Sponsorship Only</v>
      </c>
    </row>
    <row r="222" spans="1:8" ht="12.75">
      <c r="A222" s="3" t="s">
        <v>176</v>
      </c>
      <c r="B222" s="9" t="s">
        <v>88</v>
      </c>
      <c r="C222" s="3">
        <v>10</v>
      </c>
      <c r="D222" s="18">
        <v>2144</v>
      </c>
      <c r="E222" s="19">
        <v>900.2028</v>
      </c>
      <c r="F222" s="19">
        <f t="shared" si="9"/>
        <v>900.2028</v>
      </c>
      <c r="G222" s="19">
        <f t="shared" si="7"/>
        <v>900.2028</v>
      </c>
      <c r="H222" s="29">
        <f t="shared" si="7"/>
        <v>900.2028</v>
      </c>
    </row>
    <row r="223" spans="1:8" ht="12.75">
      <c r="A223" s="1" t="s">
        <v>311</v>
      </c>
      <c r="B223" s="8" t="s">
        <v>88</v>
      </c>
      <c r="C223" s="1">
        <v>11</v>
      </c>
      <c r="D223" s="16">
        <v>7530</v>
      </c>
      <c r="E223" s="17">
        <v>2446.2186840000004</v>
      </c>
      <c r="F223" s="17">
        <f t="shared" si="9"/>
        <v>2446.2186840000004</v>
      </c>
      <c r="G223" s="17">
        <f t="shared" si="7"/>
        <v>2446.2186840000004</v>
      </c>
      <c r="H223" s="29">
        <f t="shared" si="7"/>
        <v>2446.2186840000004</v>
      </c>
    </row>
    <row r="224" spans="1:8" ht="12.75">
      <c r="A224" s="3" t="s">
        <v>312</v>
      </c>
      <c r="B224" s="9" t="s">
        <v>88</v>
      </c>
      <c r="C224" s="3">
        <v>5</v>
      </c>
      <c r="D224" s="18">
        <v>457.21</v>
      </c>
      <c r="E224" s="19">
        <v>436.8</v>
      </c>
      <c r="F224" s="19">
        <f t="shared" si="9"/>
        <v>436.8</v>
      </c>
      <c r="G224" s="19">
        <f t="shared" si="7"/>
        <v>436.8</v>
      </c>
      <c r="H224" s="29">
        <f t="shared" si="7"/>
        <v>436.8</v>
      </c>
    </row>
    <row r="225" spans="1:8" ht="12.75">
      <c r="A225" s="1" t="s">
        <v>56</v>
      </c>
      <c r="B225" s="8" t="s">
        <v>88</v>
      </c>
      <c r="C225" s="1">
        <v>13</v>
      </c>
      <c r="D225" s="16">
        <v>8270</v>
      </c>
      <c r="E225" s="17">
        <v>3146.2704</v>
      </c>
      <c r="F225" s="17">
        <f t="shared" si="9"/>
        <v>3146.2704</v>
      </c>
      <c r="G225" s="17">
        <f t="shared" si="7"/>
        <v>3146.2704</v>
      </c>
      <c r="H225" s="29">
        <f t="shared" si="7"/>
        <v>3146.2704</v>
      </c>
    </row>
    <row r="226" spans="1:8" ht="12.75">
      <c r="A226" s="3" t="s">
        <v>20</v>
      </c>
      <c r="B226" s="9" t="s">
        <v>88</v>
      </c>
      <c r="C226" s="3">
        <v>4</v>
      </c>
      <c r="D226" s="18">
        <v>425</v>
      </c>
      <c r="E226" s="19">
        <v>218.4</v>
      </c>
      <c r="F226" s="19">
        <f t="shared" si="9"/>
        <v>218.4</v>
      </c>
      <c r="G226" s="19">
        <f t="shared" si="7"/>
        <v>218.4</v>
      </c>
      <c r="H226" s="29">
        <f t="shared" si="7"/>
        <v>218.4</v>
      </c>
    </row>
    <row r="227" spans="1:8" ht="12.75">
      <c r="A227" s="1" t="s">
        <v>313</v>
      </c>
      <c r="B227" s="8" t="s">
        <v>88</v>
      </c>
      <c r="C227" s="1">
        <v>14</v>
      </c>
      <c r="D227" s="16">
        <v>4410</v>
      </c>
      <c r="E227" s="17">
        <v>2948.4</v>
      </c>
      <c r="F227" s="17">
        <f t="shared" si="9"/>
        <v>2948.4</v>
      </c>
      <c r="G227" s="17">
        <f t="shared" si="7"/>
        <v>2948.4</v>
      </c>
      <c r="H227" s="29">
        <f t="shared" si="7"/>
        <v>2948.4</v>
      </c>
    </row>
    <row r="228" spans="1:8" ht="12.75">
      <c r="A228" s="3" t="s">
        <v>314</v>
      </c>
      <c r="B228" s="9" t="s">
        <v>88</v>
      </c>
      <c r="C228" s="3">
        <v>2</v>
      </c>
      <c r="D228" s="18">
        <v>8305.53</v>
      </c>
      <c r="E228" s="19">
        <v>200</v>
      </c>
      <c r="F228" s="19">
        <f t="shared" si="9"/>
        <v>200</v>
      </c>
      <c r="G228" s="19">
        <f t="shared" si="7"/>
        <v>200</v>
      </c>
      <c r="H228" s="29">
        <f t="shared" si="7"/>
        <v>200</v>
      </c>
    </row>
    <row r="229" spans="1:8" ht="12.75">
      <c r="A229" s="1" t="s">
        <v>315</v>
      </c>
      <c r="B229" s="8" t="s">
        <v>88</v>
      </c>
      <c r="C229" s="1">
        <v>1</v>
      </c>
      <c r="D229" s="16">
        <v>153</v>
      </c>
      <c r="E229" s="17">
        <v>50</v>
      </c>
      <c r="F229" s="17">
        <f t="shared" si="9"/>
        <v>50</v>
      </c>
      <c r="G229" s="17">
        <f t="shared" si="7"/>
        <v>50</v>
      </c>
      <c r="H229" s="29">
        <f t="shared" si="7"/>
        <v>50</v>
      </c>
    </row>
    <row r="230" spans="1:8" ht="12.75">
      <c r="A230" s="3" t="s">
        <v>316</v>
      </c>
      <c r="B230" s="9" t="s">
        <v>88</v>
      </c>
      <c r="C230" s="3">
        <v>1</v>
      </c>
      <c r="D230" s="18">
        <v>2910</v>
      </c>
      <c r="E230" s="19">
        <v>50</v>
      </c>
      <c r="F230" s="19">
        <f t="shared" si="9"/>
        <v>50</v>
      </c>
      <c r="G230" s="19">
        <f t="shared" si="7"/>
        <v>50</v>
      </c>
      <c r="H230" s="29">
        <f t="shared" si="7"/>
        <v>50</v>
      </c>
    </row>
    <row r="231" spans="1:8" ht="12.75">
      <c r="A231" s="1" t="s">
        <v>317</v>
      </c>
      <c r="B231" s="8" t="s">
        <v>88</v>
      </c>
      <c r="C231" s="1">
        <v>2</v>
      </c>
      <c r="D231" s="16">
        <v>759.41</v>
      </c>
      <c r="E231" s="17">
        <v>210</v>
      </c>
      <c r="F231" s="17">
        <f aca="true" t="shared" si="10" ref="F231:H241">E231</f>
        <v>210</v>
      </c>
      <c r="G231" s="17">
        <f t="shared" si="7"/>
        <v>210</v>
      </c>
      <c r="H231" s="29">
        <f t="shared" si="7"/>
        <v>210</v>
      </c>
    </row>
    <row r="232" spans="1:8" ht="12.75">
      <c r="A232" s="3" t="s">
        <v>318</v>
      </c>
      <c r="B232" s="9" t="s">
        <v>88</v>
      </c>
      <c r="C232" s="3">
        <v>1</v>
      </c>
      <c r="D232" s="18">
        <v>4000</v>
      </c>
      <c r="E232" s="19">
        <v>50</v>
      </c>
      <c r="F232" s="19">
        <f t="shared" si="10"/>
        <v>50</v>
      </c>
      <c r="G232" s="19">
        <f t="shared" si="10"/>
        <v>50</v>
      </c>
      <c r="H232" s="29">
        <f t="shared" si="10"/>
        <v>50</v>
      </c>
    </row>
    <row r="233" spans="1:8" ht="12.75">
      <c r="A233" s="1" t="s">
        <v>424</v>
      </c>
      <c r="B233" s="8" t="s">
        <v>88</v>
      </c>
      <c r="C233" s="1">
        <v>5</v>
      </c>
      <c r="D233" s="16">
        <v>388</v>
      </c>
      <c r="E233" s="17">
        <v>322</v>
      </c>
      <c r="F233" s="17">
        <f t="shared" si="10"/>
        <v>322</v>
      </c>
      <c r="G233" s="17">
        <f t="shared" si="10"/>
        <v>322</v>
      </c>
      <c r="H233" s="29">
        <f t="shared" si="10"/>
        <v>322</v>
      </c>
    </row>
    <row r="234" spans="1:8" ht="12.75">
      <c r="A234" s="3" t="s">
        <v>23</v>
      </c>
      <c r="B234" s="9" t="s">
        <v>88</v>
      </c>
      <c r="C234" s="3">
        <v>20</v>
      </c>
      <c r="D234" s="18">
        <v>34815</v>
      </c>
      <c r="E234" s="19">
        <v>6615</v>
      </c>
      <c r="F234" s="19">
        <f t="shared" si="10"/>
        <v>6615</v>
      </c>
      <c r="G234" s="19">
        <f t="shared" si="10"/>
        <v>6615</v>
      </c>
      <c r="H234" s="29">
        <f t="shared" si="10"/>
        <v>6615</v>
      </c>
    </row>
    <row r="235" spans="1:8" ht="12.75">
      <c r="A235" s="1" t="s">
        <v>430</v>
      </c>
      <c r="B235" s="8" t="s">
        <v>88</v>
      </c>
      <c r="C235" s="1">
        <v>26</v>
      </c>
      <c r="D235" s="16">
        <v>4100</v>
      </c>
      <c r="E235" s="17">
        <v>0</v>
      </c>
      <c r="F235" s="17">
        <v>520</v>
      </c>
      <c r="G235" s="17">
        <f t="shared" si="10"/>
        <v>520</v>
      </c>
      <c r="H235" s="29">
        <f t="shared" si="10"/>
        <v>520</v>
      </c>
    </row>
    <row r="236" spans="1:8" ht="12.75">
      <c r="A236" s="3" t="s">
        <v>92</v>
      </c>
      <c r="B236" s="9" t="s">
        <v>88</v>
      </c>
      <c r="C236" s="3">
        <v>13</v>
      </c>
      <c r="D236" s="18">
        <v>634.5</v>
      </c>
      <c r="E236" s="19">
        <v>268.4808</v>
      </c>
      <c r="F236" s="19">
        <f t="shared" si="10"/>
        <v>268.4808</v>
      </c>
      <c r="G236" s="19">
        <f t="shared" si="10"/>
        <v>268.4808</v>
      </c>
      <c r="H236" s="29">
        <f t="shared" si="10"/>
        <v>268.4808</v>
      </c>
    </row>
    <row r="237" spans="1:8" ht="12.75">
      <c r="A237" s="1" t="s">
        <v>319</v>
      </c>
      <c r="B237" s="8" t="s">
        <v>88</v>
      </c>
      <c r="C237" s="1">
        <v>5</v>
      </c>
      <c r="D237" s="16">
        <v>770</v>
      </c>
      <c r="E237" s="17">
        <v>336.48888</v>
      </c>
      <c r="F237" s="17">
        <f t="shared" si="10"/>
        <v>336.48888</v>
      </c>
      <c r="G237" s="17">
        <f t="shared" si="10"/>
        <v>336.48888</v>
      </c>
      <c r="H237" s="29">
        <f t="shared" si="10"/>
        <v>336.48888</v>
      </c>
    </row>
    <row r="238" spans="1:8" ht="12.75">
      <c r="A238" s="3" t="s">
        <v>138</v>
      </c>
      <c r="B238" s="9" t="s">
        <v>88</v>
      </c>
      <c r="C238" s="3">
        <v>16</v>
      </c>
      <c r="D238" s="18">
        <v>790</v>
      </c>
      <c r="E238" s="19">
        <v>630</v>
      </c>
      <c r="F238" s="19">
        <f t="shared" si="10"/>
        <v>630</v>
      </c>
      <c r="G238" s="19">
        <f t="shared" si="10"/>
        <v>630</v>
      </c>
      <c r="H238" s="29">
        <f t="shared" si="10"/>
        <v>630</v>
      </c>
    </row>
    <row r="239" spans="1:8" ht="12.75">
      <c r="A239" s="1" t="s">
        <v>155</v>
      </c>
      <c r="B239" s="8" t="s">
        <v>88</v>
      </c>
      <c r="C239" s="1">
        <v>10</v>
      </c>
      <c r="D239" s="16">
        <v>1335</v>
      </c>
      <c r="E239" s="17">
        <v>393.12</v>
      </c>
      <c r="F239" s="17">
        <f t="shared" si="10"/>
        <v>393.12</v>
      </c>
      <c r="G239" s="17">
        <f t="shared" si="10"/>
        <v>393.12</v>
      </c>
      <c r="H239" s="29">
        <f t="shared" si="10"/>
        <v>393.12</v>
      </c>
    </row>
    <row r="240" spans="1:8" ht="12.75">
      <c r="A240" s="3" t="s">
        <v>320</v>
      </c>
      <c r="B240" s="9" t="s">
        <v>88</v>
      </c>
      <c r="C240" s="3">
        <v>111</v>
      </c>
      <c r="D240" s="18">
        <v>58125</v>
      </c>
      <c r="E240" s="19">
        <v>35490</v>
      </c>
      <c r="F240" s="19">
        <f t="shared" si="10"/>
        <v>35490</v>
      </c>
      <c r="G240" s="19">
        <f t="shared" si="10"/>
        <v>35490</v>
      </c>
      <c r="H240" s="29">
        <f t="shared" si="10"/>
        <v>35490</v>
      </c>
    </row>
    <row r="241" spans="1:8" ht="12.75">
      <c r="A241" s="1" t="s">
        <v>321</v>
      </c>
      <c r="B241" s="8" t="s">
        <v>88</v>
      </c>
      <c r="C241" s="1">
        <v>6</v>
      </c>
      <c r="D241" s="16">
        <v>1024</v>
      </c>
      <c r="E241" s="17">
        <v>300</v>
      </c>
      <c r="F241" s="17">
        <f t="shared" si="10"/>
        <v>300</v>
      </c>
      <c r="G241" s="17">
        <f t="shared" si="10"/>
        <v>300</v>
      </c>
      <c r="H241" s="29">
        <f t="shared" si="10"/>
        <v>300</v>
      </c>
    </row>
    <row r="242" spans="1:8" ht="12.75">
      <c r="A242" s="4" t="s">
        <v>53</v>
      </c>
      <c r="B242" s="10"/>
      <c r="C242" s="4"/>
      <c r="D242" s="20"/>
      <c r="E242" s="21">
        <f>SUM(E41:E241)</f>
        <v>210017.40223839995</v>
      </c>
      <c r="F242" s="21">
        <f>SUM(F41:F241)</f>
        <v>219512.12433839997</v>
      </c>
      <c r="G242" s="21">
        <f>SUM(G41:G241)</f>
        <v>223551.58833839998</v>
      </c>
      <c r="H242" s="21">
        <f>SUM(H41:H241)</f>
        <v>223551.58833839998</v>
      </c>
    </row>
    <row r="243" spans="1:8" ht="12.75">
      <c r="A243" s="30"/>
      <c r="B243" s="31"/>
      <c r="C243" s="30"/>
      <c r="D243" s="30"/>
      <c r="E243" s="32"/>
      <c r="F243" s="30"/>
      <c r="G243" s="30"/>
      <c r="H243" s="30"/>
    </row>
    <row r="244" spans="1:8" ht="12.75">
      <c r="A244" s="2" t="s">
        <v>390</v>
      </c>
      <c r="B244" s="7"/>
      <c r="C244" s="2"/>
      <c r="D244" s="2"/>
      <c r="E244" s="6"/>
      <c r="F244" s="6"/>
      <c r="G244" s="6"/>
      <c r="H244" s="6"/>
    </row>
    <row r="245" spans="1:8" ht="12.75">
      <c r="A245" s="1" t="s">
        <v>323</v>
      </c>
      <c r="B245" s="8" t="s">
        <v>324</v>
      </c>
      <c r="C245" s="1">
        <v>5</v>
      </c>
      <c r="D245" s="16">
        <v>3700</v>
      </c>
      <c r="E245" s="17">
        <v>235.9675</v>
      </c>
      <c r="F245" s="17">
        <f>E245</f>
        <v>235.9675</v>
      </c>
      <c r="G245" s="17">
        <f>F245</f>
        <v>235.9675</v>
      </c>
      <c r="H245" s="29">
        <f>G245</f>
        <v>235.9675</v>
      </c>
    </row>
    <row r="246" spans="1:8" ht="12.75">
      <c r="A246" s="3" t="s">
        <v>325</v>
      </c>
      <c r="B246" s="9" t="s">
        <v>324</v>
      </c>
      <c r="C246" s="3">
        <v>2</v>
      </c>
      <c r="D246" s="18">
        <v>6086</v>
      </c>
      <c r="E246" s="19">
        <v>62.5</v>
      </c>
      <c r="F246" s="19">
        <f aca="true" t="shared" si="11" ref="F246:H311">E246</f>
        <v>62.5</v>
      </c>
      <c r="G246" s="19">
        <f t="shared" si="11"/>
        <v>62.5</v>
      </c>
      <c r="H246" s="29">
        <f t="shared" si="11"/>
        <v>62.5</v>
      </c>
    </row>
    <row r="247" spans="1:8" ht="12.75">
      <c r="A247" s="1" t="s">
        <v>326</v>
      </c>
      <c r="B247" s="8" t="s">
        <v>324</v>
      </c>
      <c r="C247" s="1">
        <v>10</v>
      </c>
      <c r="D247" s="16">
        <v>9200</v>
      </c>
      <c r="E247" s="17">
        <v>1060.21818</v>
      </c>
      <c r="F247" s="17">
        <f t="shared" si="11"/>
        <v>1060.21818</v>
      </c>
      <c r="G247" s="17">
        <f t="shared" si="11"/>
        <v>1060.21818</v>
      </c>
      <c r="H247" s="29">
        <f t="shared" si="11"/>
        <v>1060.21818</v>
      </c>
    </row>
    <row r="248" spans="1:8" ht="12.75">
      <c r="A248" s="3" t="s">
        <v>18</v>
      </c>
      <c r="B248" s="9" t="s">
        <v>324</v>
      </c>
      <c r="C248" s="3">
        <v>10</v>
      </c>
      <c r="D248" s="18">
        <v>4962.44</v>
      </c>
      <c r="E248" s="19">
        <v>1178.016</v>
      </c>
      <c r="F248" s="19">
        <f t="shared" si="11"/>
        <v>1178.016</v>
      </c>
      <c r="G248" s="19">
        <f t="shared" si="11"/>
        <v>1178.016</v>
      </c>
      <c r="H248" s="29">
        <f t="shared" si="11"/>
        <v>1178.016</v>
      </c>
    </row>
    <row r="249" spans="1:8" ht="12.75">
      <c r="A249" s="1" t="s">
        <v>127</v>
      </c>
      <c r="B249" s="8" t="s">
        <v>324</v>
      </c>
      <c r="C249" s="1">
        <v>8</v>
      </c>
      <c r="D249" s="16">
        <v>4224.7</v>
      </c>
      <c r="E249" s="17">
        <v>2462.9955</v>
      </c>
      <c r="F249" s="17">
        <f t="shared" si="11"/>
        <v>2462.9955</v>
      </c>
      <c r="G249" s="17">
        <f t="shared" si="11"/>
        <v>2462.9955</v>
      </c>
      <c r="H249" s="29">
        <f t="shared" si="11"/>
        <v>2462.9955</v>
      </c>
    </row>
    <row r="250" spans="1:8" ht="12.75">
      <c r="A250" s="3" t="s">
        <v>140</v>
      </c>
      <c r="B250" s="9" t="s">
        <v>324</v>
      </c>
      <c r="C250" s="3">
        <v>32</v>
      </c>
      <c r="D250" s="18">
        <v>2123.9</v>
      </c>
      <c r="E250" s="19">
        <v>967.4781480000001</v>
      </c>
      <c r="F250" s="19">
        <f t="shared" si="11"/>
        <v>967.4781480000001</v>
      </c>
      <c r="G250" s="19">
        <f t="shared" si="11"/>
        <v>967.4781480000001</v>
      </c>
      <c r="H250" s="29">
        <f t="shared" si="11"/>
        <v>967.4781480000001</v>
      </c>
    </row>
    <row r="251" spans="1:8" ht="12.75">
      <c r="A251" s="1" t="s">
        <v>327</v>
      </c>
      <c r="B251" s="8" t="s">
        <v>324</v>
      </c>
      <c r="C251" s="1">
        <v>2</v>
      </c>
      <c r="D251" s="16">
        <v>595</v>
      </c>
      <c r="E251" s="17">
        <v>105</v>
      </c>
      <c r="F251" s="17">
        <f t="shared" si="11"/>
        <v>105</v>
      </c>
      <c r="G251" s="17">
        <f t="shared" si="11"/>
        <v>105</v>
      </c>
      <c r="H251" s="29">
        <f t="shared" si="11"/>
        <v>105</v>
      </c>
    </row>
    <row r="252" spans="1:8" ht="12.75">
      <c r="A252" s="3" t="s">
        <v>328</v>
      </c>
      <c r="B252" s="9" t="s">
        <v>324</v>
      </c>
      <c r="C252" s="3">
        <v>30</v>
      </c>
      <c r="D252" s="18">
        <v>4563.3</v>
      </c>
      <c r="E252" s="19">
        <v>4563.3</v>
      </c>
      <c r="F252" s="19">
        <f t="shared" si="11"/>
        <v>4563.3</v>
      </c>
      <c r="G252" s="19">
        <f t="shared" si="11"/>
        <v>4563.3</v>
      </c>
      <c r="H252" s="29">
        <f t="shared" si="11"/>
        <v>4563.3</v>
      </c>
    </row>
    <row r="253" spans="1:8" ht="12.75">
      <c r="A253" s="1" t="s">
        <v>118</v>
      </c>
      <c r="B253" s="8" t="s">
        <v>324</v>
      </c>
      <c r="C253" s="1">
        <v>29</v>
      </c>
      <c r="D253" s="16">
        <v>3739.42</v>
      </c>
      <c r="E253" s="17">
        <v>3525.795</v>
      </c>
      <c r="F253" s="17">
        <f t="shared" si="11"/>
        <v>3525.795</v>
      </c>
      <c r="G253" s="17">
        <f t="shared" si="11"/>
        <v>3525.795</v>
      </c>
      <c r="H253" s="29">
        <f t="shared" si="11"/>
        <v>3525.795</v>
      </c>
    </row>
    <row r="254" spans="1:8" ht="12.75">
      <c r="A254" s="3" t="s">
        <v>329</v>
      </c>
      <c r="B254" s="9" t="s">
        <v>324</v>
      </c>
      <c r="C254" s="3">
        <v>5</v>
      </c>
      <c r="D254" s="18">
        <v>701.58</v>
      </c>
      <c r="E254" s="19">
        <v>354.90000000000003</v>
      </c>
      <c r="F254" s="19">
        <f t="shared" si="11"/>
        <v>354.90000000000003</v>
      </c>
      <c r="G254" s="19">
        <f t="shared" si="11"/>
        <v>354.90000000000003</v>
      </c>
      <c r="H254" s="29">
        <f t="shared" si="11"/>
        <v>354.90000000000003</v>
      </c>
    </row>
    <row r="255" spans="1:8" ht="12.75">
      <c r="A255" s="1" t="s">
        <v>330</v>
      </c>
      <c r="B255" s="8" t="s">
        <v>324</v>
      </c>
      <c r="C255" s="1">
        <v>1</v>
      </c>
      <c r="D255" s="16">
        <v>721.26</v>
      </c>
      <c r="E255" s="17">
        <v>100</v>
      </c>
      <c r="F255" s="17">
        <f t="shared" si="11"/>
        <v>100</v>
      </c>
      <c r="G255" s="17">
        <f t="shared" si="11"/>
        <v>100</v>
      </c>
      <c r="H255" s="29">
        <f t="shared" si="11"/>
        <v>100</v>
      </c>
    </row>
    <row r="256" spans="1:8" ht="12.75">
      <c r="A256" s="3" t="s">
        <v>331</v>
      </c>
      <c r="B256" s="9" t="s">
        <v>324</v>
      </c>
      <c r="C256" s="3">
        <v>1</v>
      </c>
      <c r="D256" s="18">
        <v>615</v>
      </c>
      <c r="E256" s="19">
        <v>100</v>
      </c>
      <c r="F256" s="19">
        <f t="shared" si="11"/>
        <v>100</v>
      </c>
      <c r="G256" s="19">
        <f t="shared" si="11"/>
        <v>100</v>
      </c>
      <c r="H256" s="29">
        <f t="shared" si="11"/>
        <v>100</v>
      </c>
    </row>
    <row r="257" spans="1:8" ht="12.75">
      <c r="A257" s="1" t="s">
        <v>332</v>
      </c>
      <c r="B257" s="8" t="s">
        <v>324</v>
      </c>
      <c r="C257" s="1">
        <v>10</v>
      </c>
      <c r="D257" s="16">
        <v>905</v>
      </c>
      <c r="E257" s="17">
        <v>786.8679000000001</v>
      </c>
      <c r="F257" s="17">
        <f t="shared" si="11"/>
        <v>786.8679000000001</v>
      </c>
      <c r="G257" s="17">
        <f t="shared" si="11"/>
        <v>786.8679000000001</v>
      </c>
      <c r="H257" s="29">
        <f t="shared" si="11"/>
        <v>786.8679000000001</v>
      </c>
    </row>
    <row r="258" spans="1:8" ht="12.75">
      <c r="A258" s="3" t="s">
        <v>333</v>
      </c>
      <c r="B258" s="9" t="s">
        <v>324</v>
      </c>
      <c r="C258" s="3">
        <v>14</v>
      </c>
      <c r="D258" s="18">
        <v>2300</v>
      </c>
      <c r="E258" s="19">
        <v>577.5</v>
      </c>
      <c r="F258" s="19">
        <f t="shared" si="11"/>
        <v>577.5</v>
      </c>
      <c r="G258" s="19">
        <f t="shared" si="11"/>
        <v>577.5</v>
      </c>
      <c r="H258" s="29">
        <f t="shared" si="11"/>
        <v>577.5</v>
      </c>
    </row>
    <row r="259" spans="1:8" ht="12.75">
      <c r="A259" s="1" t="s">
        <v>334</v>
      </c>
      <c r="B259" s="8" t="s">
        <v>324</v>
      </c>
      <c r="C259" s="1">
        <v>4</v>
      </c>
      <c r="D259" s="16">
        <v>2100</v>
      </c>
      <c r="E259" s="17">
        <v>200</v>
      </c>
      <c r="F259" s="17">
        <f t="shared" si="11"/>
        <v>200</v>
      </c>
      <c r="G259" s="17">
        <f t="shared" si="11"/>
        <v>200</v>
      </c>
      <c r="H259" s="29">
        <f t="shared" si="11"/>
        <v>200</v>
      </c>
    </row>
    <row r="260" spans="1:8" ht="12.75">
      <c r="A260" s="3" t="s">
        <v>335</v>
      </c>
      <c r="B260" s="9" t="s">
        <v>324</v>
      </c>
      <c r="C260" s="3">
        <v>6</v>
      </c>
      <c r="D260" s="18">
        <v>620</v>
      </c>
      <c r="E260" s="19">
        <v>416.47431</v>
      </c>
      <c r="F260" s="19">
        <f t="shared" si="11"/>
        <v>416.47431</v>
      </c>
      <c r="G260" s="19">
        <f t="shared" si="11"/>
        <v>416.47431</v>
      </c>
      <c r="H260" s="29">
        <f t="shared" si="11"/>
        <v>416.47431</v>
      </c>
    </row>
    <row r="261" spans="1:8" ht="12.75">
      <c r="A261" s="1" t="s">
        <v>431</v>
      </c>
      <c r="B261" s="8" t="s">
        <v>324</v>
      </c>
      <c r="C261" s="1">
        <v>30</v>
      </c>
      <c r="D261" s="16">
        <v>90000</v>
      </c>
      <c r="E261" s="17">
        <f>38651.28*1.1</f>
        <v>42516.408</v>
      </c>
      <c r="F261" s="17">
        <f t="shared" si="11"/>
        <v>42516.408</v>
      </c>
      <c r="G261" s="17">
        <f t="shared" si="11"/>
        <v>42516.408</v>
      </c>
      <c r="H261" s="29">
        <f t="shared" si="11"/>
        <v>42516.408</v>
      </c>
    </row>
    <row r="262" spans="1:8" ht="12.75">
      <c r="A262" s="3" t="s">
        <v>336</v>
      </c>
      <c r="B262" s="9" t="s">
        <v>324</v>
      </c>
      <c r="C262" s="3">
        <v>3</v>
      </c>
      <c r="D262" s="18">
        <v>249.37</v>
      </c>
      <c r="E262" s="19">
        <v>150</v>
      </c>
      <c r="F262" s="19">
        <f t="shared" si="11"/>
        <v>150</v>
      </c>
      <c r="G262" s="19">
        <f t="shared" si="11"/>
        <v>150</v>
      </c>
      <c r="H262" s="29">
        <f t="shared" si="11"/>
        <v>150</v>
      </c>
    </row>
    <row r="263" spans="1:8" ht="12.75">
      <c r="A263" s="1" t="s">
        <v>337</v>
      </c>
      <c r="B263" s="8" t="s">
        <v>324</v>
      </c>
      <c r="C263" s="1">
        <v>16</v>
      </c>
      <c r="D263" s="16">
        <v>30000</v>
      </c>
      <c r="E263" s="17">
        <v>15670.2</v>
      </c>
      <c r="F263" s="17">
        <f t="shared" si="11"/>
        <v>15670.2</v>
      </c>
      <c r="G263" s="17">
        <f t="shared" si="11"/>
        <v>15670.2</v>
      </c>
      <c r="H263" s="29">
        <f t="shared" si="11"/>
        <v>15670.2</v>
      </c>
    </row>
    <row r="264" spans="1:8" ht="12.75">
      <c r="A264" s="3" t="s">
        <v>63</v>
      </c>
      <c r="B264" s="9" t="s">
        <v>324</v>
      </c>
      <c r="C264" s="3">
        <v>12</v>
      </c>
      <c r="D264" s="18">
        <v>4261.5</v>
      </c>
      <c r="E264" s="19">
        <v>1935.0234540000001</v>
      </c>
      <c r="F264" s="19">
        <f t="shared" si="11"/>
        <v>1935.0234540000001</v>
      </c>
      <c r="G264" s="19">
        <f t="shared" si="11"/>
        <v>1935.0234540000001</v>
      </c>
      <c r="H264" s="29">
        <f t="shared" si="11"/>
        <v>1935.0234540000001</v>
      </c>
    </row>
    <row r="265" spans="1:8" ht="12.75">
      <c r="A265" s="1" t="s">
        <v>180</v>
      </c>
      <c r="B265" s="8" t="s">
        <v>324</v>
      </c>
      <c r="C265" s="1">
        <v>64</v>
      </c>
      <c r="D265" s="16">
        <v>21033</v>
      </c>
      <c r="E265" s="17">
        <v>14726.6301</v>
      </c>
      <c r="F265" s="17">
        <f t="shared" si="11"/>
        <v>14726.6301</v>
      </c>
      <c r="G265" s="17">
        <f t="shared" si="11"/>
        <v>14726.6301</v>
      </c>
      <c r="H265" s="29">
        <f t="shared" si="11"/>
        <v>14726.6301</v>
      </c>
    </row>
    <row r="266" spans="1:8" ht="12.75">
      <c r="A266" s="3" t="s">
        <v>338</v>
      </c>
      <c r="B266" s="9" t="s">
        <v>324</v>
      </c>
      <c r="C266" s="3">
        <v>28</v>
      </c>
      <c r="D266" s="18">
        <v>955</v>
      </c>
      <c r="E266" s="19">
        <v>241.86953700000004</v>
      </c>
      <c r="F266" s="19">
        <f t="shared" si="11"/>
        <v>241.86953700000004</v>
      </c>
      <c r="G266" s="19">
        <f t="shared" si="11"/>
        <v>241.86953700000004</v>
      </c>
      <c r="H266" s="29">
        <f t="shared" si="11"/>
        <v>241.86953700000004</v>
      </c>
    </row>
    <row r="267" spans="1:8" ht="12.75">
      <c r="A267" s="1" t="s">
        <v>339</v>
      </c>
      <c r="B267" s="8" t="s">
        <v>324</v>
      </c>
      <c r="C267" s="1">
        <v>44</v>
      </c>
      <c r="D267" s="16">
        <v>66459</v>
      </c>
      <c r="E267" s="17">
        <v>35175</v>
      </c>
      <c r="F267" s="17">
        <f t="shared" si="11"/>
        <v>35175</v>
      </c>
      <c r="G267" s="17">
        <f t="shared" si="11"/>
        <v>35175</v>
      </c>
      <c r="H267" s="29">
        <f t="shared" si="11"/>
        <v>35175</v>
      </c>
    </row>
    <row r="268" spans="1:8" ht="12.75">
      <c r="A268" s="3" t="s">
        <v>340</v>
      </c>
      <c r="B268" s="9" t="s">
        <v>324</v>
      </c>
      <c r="C268" s="3">
        <v>4</v>
      </c>
      <c r="D268" s="18">
        <v>4840</v>
      </c>
      <c r="E268" s="19">
        <v>200</v>
      </c>
      <c r="F268" s="19">
        <f t="shared" si="11"/>
        <v>200</v>
      </c>
      <c r="G268" s="19">
        <f t="shared" si="11"/>
        <v>200</v>
      </c>
      <c r="H268" s="29">
        <f t="shared" si="11"/>
        <v>200</v>
      </c>
    </row>
    <row r="269" spans="1:8" ht="12.75">
      <c r="A269" s="1" t="s">
        <v>72</v>
      </c>
      <c r="B269" s="8" t="s">
        <v>324</v>
      </c>
      <c r="C269" s="1">
        <v>2</v>
      </c>
      <c r="D269" s="16">
        <v>3000</v>
      </c>
      <c r="E269" s="17">
        <v>2663.934</v>
      </c>
      <c r="F269" s="17">
        <f t="shared" si="11"/>
        <v>2663.934</v>
      </c>
      <c r="G269" s="17">
        <f t="shared" si="11"/>
        <v>2663.934</v>
      </c>
      <c r="H269" s="29">
        <f t="shared" si="11"/>
        <v>2663.934</v>
      </c>
    </row>
    <row r="270" spans="1:8" ht="12.75">
      <c r="A270" s="3" t="s">
        <v>130</v>
      </c>
      <c r="B270" s="9" t="s">
        <v>324</v>
      </c>
      <c r="C270" s="3">
        <v>4</v>
      </c>
      <c r="D270" s="18">
        <v>5643</v>
      </c>
      <c r="E270" s="19">
        <v>1719.961152</v>
      </c>
      <c r="F270" s="19">
        <f t="shared" si="11"/>
        <v>1719.961152</v>
      </c>
      <c r="G270" s="19">
        <f t="shared" si="11"/>
        <v>1719.961152</v>
      </c>
      <c r="H270" s="29">
        <f t="shared" si="11"/>
        <v>1719.961152</v>
      </c>
    </row>
    <row r="271" spans="1:8" ht="12.75">
      <c r="A271" s="1" t="s">
        <v>341</v>
      </c>
      <c r="B271" s="8" t="s">
        <v>324</v>
      </c>
      <c r="C271" s="1">
        <v>4</v>
      </c>
      <c r="D271" s="16">
        <v>1736.11</v>
      </c>
      <c r="E271" s="17">
        <v>757.9124700000001</v>
      </c>
      <c r="F271" s="17">
        <f t="shared" si="11"/>
        <v>757.9124700000001</v>
      </c>
      <c r="G271" s="17">
        <f t="shared" si="11"/>
        <v>757.9124700000001</v>
      </c>
      <c r="H271" s="29">
        <f t="shared" si="11"/>
        <v>757.9124700000001</v>
      </c>
    </row>
    <row r="272" spans="1:8" ht="12.75">
      <c r="A272" s="3" t="s">
        <v>122</v>
      </c>
      <c r="B272" s="9" t="s">
        <v>324</v>
      </c>
      <c r="C272" s="3">
        <v>8</v>
      </c>
      <c r="D272" s="18">
        <v>985</v>
      </c>
      <c r="E272" s="19">
        <v>243.972755</v>
      </c>
      <c r="F272" s="19">
        <v>488</v>
      </c>
      <c r="G272" s="19">
        <f t="shared" si="11"/>
        <v>488</v>
      </c>
      <c r="H272" s="29">
        <f t="shared" si="11"/>
        <v>488</v>
      </c>
    </row>
    <row r="273" spans="1:8" ht="12.75">
      <c r="A273" s="1" t="s">
        <v>342</v>
      </c>
      <c r="B273" s="8" t="s">
        <v>324</v>
      </c>
      <c r="C273" s="1">
        <v>23</v>
      </c>
      <c r="D273" s="16">
        <v>6869</v>
      </c>
      <c r="E273" s="17">
        <v>2193.8280000000004</v>
      </c>
      <c r="F273" s="17">
        <f t="shared" si="11"/>
        <v>2193.8280000000004</v>
      </c>
      <c r="G273" s="17">
        <f t="shared" si="11"/>
        <v>2193.8280000000004</v>
      </c>
      <c r="H273" s="29">
        <f t="shared" si="11"/>
        <v>2193.8280000000004</v>
      </c>
    </row>
    <row r="274" spans="1:8" ht="12.75">
      <c r="A274" s="3" t="s">
        <v>343</v>
      </c>
      <c r="B274" s="9" t="s">
        <v>324</v>
      </c>
      <c r="C274" s="3">
        <v>3</v>
      </c>
      <c r="D274" s="18">
        <v>10460.53</v>
      </c>
      <c r="E274" s="19">
        <v>164</v>
      </c>
      <c r="F274" s="19">
        <f t="shared" si="11"/>
        <v>164</v>
      </c>
      <c r="G274" s="19">
        <f t="shared" si="11"/>
        <v>164</v>
      </c>
      <c r="H274" s="29">
        <f t="shared" si="11"/>
        <v>164</v>
      </c>
    </row>
    <row r="275" spans="1:8" ht="12.75">
      <c r="A275" s="1" t="s">
        <v>344</v>
      </c>
      <c r="B275" s="8" t="s">
        <v>324</v>
      </c>
      <c r="C275" s="1">
        <v>12</v>
      </c>
      <c r="D275" s="16">
        <v>2020</v>
      </c>
      <c r="E275" s="17">
        <v>400</v>
      </c>
      <c r="F275" s="17">
        <f t="shared" si="11"/>
        <v>400</v>
      </c>
      <c r="G275" s="17">
        <f t="shared" si="11"/>
        <v>400</v>
      </c>
      <c r="H275" s="29">
        <f t="shared" si="11"/>
        <v>400</v>
      </c>
    </row>
    <row r="276" spans="1:8" ht="12.75">
      <c r="A276" s="3" t="s">
        <v>42</v>
      </c>
      <c r="B276" s="9" t="s">
        <v>324</v>
      </c>
      <c r="C276" s="3">
        <v>30</v>
      </c>
      <c r="D276" s="18">
        <v>5500</v>
      </c>
      <c r="E276" s="19">
        <v>5148.780000000001</v>
      </c>
      <c r="F276" s="19">
        <f t="shared" si="11"/>
        <v>5148.780000000001</v>
      </c>
      <c r="G276" s="19">
        <f t="shared" si="11"/>
        <v>5148.780000000001</v>
      </c>
      <c r="H276" s="29">
        <f t="shared" si="11"/>
        <v>5148.780000000001</v>
      </c>
    </row>
    <row r="277" spans="1:8" ht="12.75">
      <c r="A277" s="1" t="s">
        <v>345</v>
      </c>
      <c r="B277" s="8" t="s">
        <v>324</v>
      </c>
      <c r="C277" s="1">
        <v>2</v>
      </c>
      <c r="D277" s="16">
        <v>155</v>
      </c>
      <c r="E277" s="17">
        <v>105</v>
      </c>
      <c r="F277" s="17">
        <f t="shared" si="11"/>
        <v>105</v>
      </c>
      <c r="G277" s="17">
        <f t="shared" si="11"/>
        <v>105</v>
      </c>
      <c r="H277" s="29">
        <f t="shared" si="11"/>
        <v>105</v>
      </c>
    </row>
    <row r="278" spans="1:8" ht="12.75">
      <c r="A278" s="3" t="s">
        <v>346</v>
      </c>
      <c r="B278" s="9" t="s">
        <v>324</v>
      </c>
      <c r="C278" s="3">
        <v>2</v>
      </c>
      <c r="D278" s="18">
        <v>0</v>
      </c>
      <c r="E278" s="19" t="s">
        <v>100</v>
      </c>
      <c r="F278" s="19" t="str">
        <f t="shared" si="11"/>
        <v>Sponsorship Only</v>
      </c>
      <c r="G278" s="19" t="str">
        <f t="shared" si="11"/>
        <v>Sponsorship Only</v>
      </c>
      <c r="H278" s="29" t="str">
        <f t="shared" si="11"/>
        <v>Sponsorship Only</v>
      </c>
    </row>
    <row r="279" spans="1:8" ht="12.75">
      <c r="A279" s="1" t="s">
        <v>347</v>
      </c>
      <c r="B279" s="8" t="s">
        <v>324</v>
      </c>
      <c r="C279" s="1">
        <v>1</v>
      </c>
      <c r="D279" s="16">
        <v>5489</v>
      </c>
      <c r="E279" s="17">
        <v>100</v>
      </c>
      <c r="F279" s="17">
        <f t="shared" si="11"/>
        <v>100</v>
      </c>
      <c r="G279" s="17">
        <f t="shared" si="11"/>
        <v>100</v>
      </c>
      <c r="H279" s="29">
        <f t="shared" si="11"/>
        <v>100</v>
      </c>
    </row>
    <row r="280" spans="1:8" ht="12.75">
      <c r="A280" s="3" t="s">
        <v>348</v>
      </c>
      <c r="B280" s="9" t="s">
        <v>324</v>
      </c>
      <c r="C280" s="3">
        <v>1</v>
      </c>
      <c r="D280" s="18">
        <v>3219</v>
      </c>
      <c r="E280" s="19">
        <v>100</v>
      </c>
      <c r="F280" s="19">
        <f t="shared" si="11"/>
        <v>100</v>
      </c>
      <c r="G280" s="19">
        <f t="shared" si="11"/>
        <v>100</v>
      </c>
      <c r="H280" s="29">
        <f t="shared" si="11"/>
        <v>100</v>
      </c>
    </row>
    <row r="281" spans="1:8" ht="12.75">
      <c r="A281" s="1" t="s">
        <v>1</v>
      </c>
      <c r="B281" s="8" t="s">
        <v>324</v>
      </c>
      <c r="C281" s="1">
        <v>5</v>
      </c>
      <c r="D281" s="16">
        <v>1100</v>
      </c>
      <c r="E281" s="17">
        <v>644.9854320000001</v>
      </c>
      <c r="F281" s="17">
        <f t="shared" si="11"/>
        <v>644.9854320000001</v>
      </c>
      <c r="G281" s="17">
        <f t="shared" si="11"/>
        <v>644.9854320000001</v>
      </c>
      <c r="H281" s="29">
        <f t="shared" si="11"/>
        <v>644.9854320000001</v>
      </c>
    </row>
    <row r="282" spans="1:8" ht="12.75">
      <c r="A282" s="3" t="s">
        <v>349</v>
      </c>
      <c r="B282" s="9" t="s">
        <v>324</v>
      </c>
      <c r="C282" s="3">
        <v>5</v>
      </c>
      <c r="D282" s="18">
        <v>2647.16</v>
      </c>
      <c r="E282" s="19">
        <v>1074.97572</v>
      </c>
      <c r="F282" s="19">
        <f t="shared" si="11"/>
        <v>1074.97572</v>
      </c>
      <c r="G282" s="19">
        <f t="shared" si="11"/>
        <v>1074.97572</v>
      </c>
      <c r="H282" s="29">
        <f t="shared" si="11"/>
        <v>1074.97572</v>
      </c>
    </row>
    <row r="283" spans="1:8" ht="12.75">
      <c r="A283" s="1" t="s">
        <v>161</v>
      </c>
      <c r="B283" s="8" t="s">
        <v>324</v>
      </c>
      <c r="C283" s="1">
        <v>6</v>
      </c>
      <c r="D283" s="16">
        <v>1317</v>
      </c>
      <c r="E283" s="17">
        <v>1317</v>
      </c>
      <c r="F283" s="17">
        <f t="shared" si="11"/>
        <v>1317</v>
      </c>
      <c r="G283" s="17">
        <f t="shared" si="11"/>
        <v>1317</v>
      </c>
      <c r="H283" s="29">
        <f t="shared" si="11"/>
        <v>1317</v>
      </c>
    </row>
    <row r="284" spans="1:8" ht="12.75">
      <c r="A284" s="3" t="s">
        <v>350</v>
      </c>
      <c r="B284" s="9" t="s">
        <v>324</v>
      </c>
      <c r="C284" s="3">
        <v>8</v>
      </c>
      <c r="D284" s="18">
        <v>3704</v>
      </c>
      <c r="E284" s="19">
        <v>1432.4051468999999</v>
      </c>
      <c r="F284" s="19">
        <f t="shared" si="11"/>
        <v>1432.4051468999999</v>
      </c>
      <c r="G284" s="19">
        <f t="shared" si="11"/>
        <v>1432.4051468999999</v>
      </c>
      <c r="H284" s="29">
        <f t="shared" si="11"/>
        <v>1432.4051468999999</v>
      </c>
    </row>
    <row r="285" spans="1:8" ht="12.75">
      <c r="A285" s="1" t="s">
        <v>351</v>
      </c>
      <c r="B285" s="8" t="s">
        <v>324</v>
      </c>
      <c r="C285" s="1">
        <v>3</v>
      </c>
      <c r="D285" s="16">
        <v>5253.48</v>
      </c>
      <c r="E285" s="17">
        <v>344.535</v>
      </c>
      <c r="F285" s="17">
        <f t="shared" si="11"/>
        <v>344.535</v>
      </c>
      <c r="G285" s="17">
        <f t="shared" si="11"/>
        <v>344.535</v>
      </c>
      <c r="H285" s="29">
        <f t="shared" si="11"/>
        <v>344.535</v>
      </c>
    </row>
    <row r="286" spans="1:8" ht="12.75">
      <c r="A286" s="3" t="s">
        <v>352</v>
      </c>
      <c r="B286" s="9" t="s">
        <v>324</v>
      </c>
      <c r="C286" s="3">
        <v>28</v>
      </c>
      <c r="D286" s="18">
        <v>31806.76</v>
      </c>
      <c r="E286" s="19">
        <v>12899.70864</v>
      </c>
      <c r="F286" s="19">
        <f t="shared" si="11"/>
        <v>12899.70864</v>
      </c>
      <c r="G286" s="19">
        <f t="shared" si="11"/>
        <v>12899.70864</v>
      </c>
      <c r="H286" s="29">
        <f t="shared" si="11"/>
        <v>12899.70864</v>
      </c>
    </row>
    <row r="287" spans="1:8" ht="12.75">
      <c r="A287" s="1" t="s">
        <v>41</v>
      </c>
      <c r="B287" s="8" t="s">
        <v>324</v>
      </c>
      <c r="C287" s="1">
        <v>7</v>
      </c>
      <c r="D287" s="16">
        <v>2055</v>
      </c>
      <c r="E287" s="17">
        <v>179.16262</v>
      </c>
      <c r="F287" s="17">
        <f t="shared" si="11"/>
        <v>179.16262</v>
      </c>
      <c r="G287" s="17">
        <v>600</v>
      </c>
      <c r="H287" s="29">
        <f t="shared" si="11"/>
        <v>600</v>
      </c>
    </row>
    <row r="288" spans="1:8" ht="12.75">
      <c r="A288" s="3" t="s">
        <v>141</v>
      </c>
      <c r="B288" s="9" t="s">
        <v>324</v>
      </c>
      <c r="C288" s="3">
        <v>7</v>
      </c>
      <c r="D288" s="18">
        <v>0</v>
      </c>
      <c r="E288" s="19" t="s">
        <v>100</v>
      </c>
      <c r="F288" s="19" t="str">
        <f t="shared" si="11"/>
        <v>Sponsorship Only</v>
      </c>
      <c r="G288" s="19" t="str">
        <f t="shared" si="11"/>
        <v>Sponsorship Only</v>
      </c>
      <c r="H288" s="29" t="str">
        <f t="shared" si="11"/>
        <v>Sponsorship Only</v>
      </c>
    </row>
    <row r="289" spans="1:8" ht="12.75">
      <c r="A289" s="1" t="s">
        <v>353</v>
      </c>
      <c r="B289" s="8" t="s">
        <v>324</v>
      </c>
      <c r="C289" s="1">
        <v>5</v>
      </c>
      <c r="D289" s="16">
        <v>0</v>
      </c>
      <c r="E289" s="17" t="s">
        <v>100</v>
      </c>
      <c r="F289" s="17" t="str">
        <f t="shared" si="11"/>
        <v>Sponsorship Only</v>
      </c>
      <c r="G289" s="17" t="str">
        <f t="shared" si="11"/>
        <v>Sponsorship Only</v>
      </c>
      <c r="H289" s="29" t="str">
        <f t="shared" si="11"/>
        <v>Sponsorship Only</v>
      </c>
    </row>
    <row r="290" spans="1:8" ht="12.75">
      <c r="A290" s="3" t="s">
        <v>160</v>
      </c>
      <c r="B290" s="9" t="s">
        <v>324</v>
      </c>
      <c r="C290" s="3">
        <v>5</v>
      </c>
      <c r="D290" s="18">
        <v>5800</v>
      </c>
      <c r="E290" s="19">
        <v>1066.38168</v>
      </c>
      <c r="F290" s="19">
        <f t="shared" si="11"/>
        <v>1066.38168</v>
      </c>
      <c r="G290" s="19">
        <f t="shared" si="11"/>
        <v>1066.38168</v>
      </c>
      <c r="H290" s="29">
        <f t="shared" si="11"/>
        <v>1066.38168</v>
      </c>
    </row>
    <row r="291" spans="1:8" ht="12.75">
      <c r="A291" s="1" t="s">
        <v>425</v>
      </c>
      <c r="B291" s="8" t="s">
        <v>324</v>
      </c>
      <c r="C291" s="1">
        <v>5</v>
      </c>
      <c r="D291" s="16">
        <v>390.71</v>
      </c>
      <c r="E291" s="17">
        <v>0</v>
      </c>
      <c r="F291" s="17">
        <v>200</v>
      </c>
      <c r="G291" s="17">
        <f aca="true" t="shared" si="12" ref="G291:H353">F291</f>
        <v>200</v>
      </c>
      <c r="H291" s="29">
        <f t="shared" si="12"/>
        <v>200</v>
      </c>
    </row>
    <row r="292" spans="1:8" ht="12.75">
      <c r="A292" s="3" t="s">
        <v>354</v>
      </c>
      <c r="B292" s="9" t="s">
        <v>324</v>
      </c>
      <c r="C292" s="3">
        <v>3</v>
      </c>
      <c r="D292" s="18">
        <v>365.7</v>
      </c>
      <c r="E292" s="19" t="s">
        <v>100</v>
      </c>
      <c r="F292" s="19">
        <v>287.82</v>
      </c>
      <c r="G292" s="19">
        <f t="shared" si="12"/>
        <v>287.82</v>
      </c>
      <c r="H292" s="29">
        <f t="shared" si="12"/>
        <v>287.82</v>
      </c>
    </row>
    <row r="293" spans="1:8" ht="12.75">
      <c r="A293" s="1" t="s">
        <v>355</v>
      </c>
      <c r="B293" s="8" t="s">
        <v>324</v>
      </c>
      <c r="C293" s="1">
        <v>6</v>
      </c>
      <c r="D293" s="16">
        <v>10951.21</v>
      </c>
      <c r="E293" s="17">
        <v>496.14264000000003</v>
      </c>
      <c r="F293" s="17">
        <f t="shared" si="11"/>
        <v>496.14264000000003</v>
      </c>
      <c r="G293" s="17">
        <f t="shared" si="12"/>
        <v>496.14264000000003</v>
      </c>
      <c r="H293" s="29">
        <f t="shared" si="12"/>
        <v>496.14264000000003</v>
      </c>
    </row>
    <row r="294" spans="1:8" ht="12.75">
      <c r="A294" s="3" t="s">
        <v>356</v>
      </c>
      <c r="B294" s="9" t="s">
        <v>324</v>
      </c>
      <c r="C294" s="3">
        <v>2</v>
      </c>
      <c r="D294" s="18">
        <v>397</v>
      </c>
      <c r="E294" s="19">
        <v>65</v>
      </c>
      <c r="F294" s="19">
        <f t="shared" si="11"/>
        <v>65</v>
      </c>
      <c r="G294" s="19">
        <f t="shared" si="12"/>
        <v>65</v>
      </c>
      <c r="H294" s="29">
        <f t="shared" si="12"/>
        <v>65</v>
      </c>
    </row>
    <row r="295" spans="1:8" ht="12.75">
      <c r="A295" s="1" t="s">
        <v>357</v>
      </c>
      <c r="B295" s="8" t="s">
        <v>324</v>
      </c>
      <c r="C295" s="1">
        <v>6</v>
      </c>
      <c r="D295" s="16">
        <v>3650</v>
      </c>
      <c r="E295" s="17">
        <v>895.4399999999999</v>
      </c>
      <c r="F295" s="17">
        <f t="shared" si="11"/>
        <v>895.4399999999999</v>
      </c>
      <c r="G295" s="17">
        <f t="shared" si="12"/>
        <v>895.4399999999999</v>
      </c>
      <c r="H295" s="29">
        <f t="shared" si="12"/>
        <v>895.4399999999999</v>
      </c>
    </row>
    <row r="296" spans="1:8" ht="12.75">
      <c r="A296" s="3" t="s">
        <v>422</v>
      </c>
      <c r="B296" s="9" t="s">
        <v>324</v>
      </c>
      <c r="C296" s="3">
        <v>6</v>
      </c>
      <c r="D296" s="18">
        <v>10835</v>
      </c>
      <c r="E296" s="19">
        <v>0</v>
      </c>
      <c r="F296" s="19">
        <v>1000</v>
      </c>
      <c r="G296" s="19">
        <f t="shared" si="12"/>
        <v>1000</v>
      </c>
      <c r="H296" s="29">
        <f t="shared" si="12"/>
        <v>1000</v>
      </c>
    </row>
    <row r="297" spans="1:8" ht="12.75">
      <c r="A297" s="1" t="s">
        <v>358</v>
      </c>
      <c r="B297" s="8" t="s">
        <v>324</v>
      </c>
      <c r="C297" s="1">
        <v>14</v>
      </c>
      <c r="D297" s="16">
        <v>582.5</v>
      </c>
      <c r="E297" s="17">
        <v>504</v>
      </c>
      <c r="F297" s="17">
        <f t="shared" si="11"/>
        <v>504</v>
      </c>
      <c r="G297" s="17">
        <f t="shared" si="12"/>
        <v>504</v>
      </c>
      <c r="H297" s="29">
        <f t="shared" si="12"/>
        <v>504</v>
      </c>
    </row>
    <row r="298" spans="1:8" ht="12.75">
      <c r="A298" s="3" t="s">
        <v>81</v>
      </c>
      <c r="B298" s="9" t="s">
        <v>324</v>
      </c>
      <c r="C298" s="3">
        <v>10</v>
      </c>
      <c r="D298" s="18">
        <v>3500</v>
      </c>
      <c r="E298" s="19">
        <v>1575</v>
      </c>
      <c r="F298" s="19">
        <f t="shared" si="11"/>
        <v>1575</v>
      </c>
      <c r="G298" s="19">
        <f t="shared" si="12"/>
        <v>1575</v>
      </c>
      <c r="H298" s="29">
        <f t="shared" si="12"/>
        <v>1575</v>
      </c>
    </row>
    <row r="299" spans="1:8" ht="12.75">
      <c r="A299" s="1" t="s">
        <v>112</v>
      </c>
      <c r="B299" s="8" t="s">
        <v>324</v>
      </c>
      <c r="C299" s="1">
        <v>2</v>
      </c>
      <c r="D299" s="16">
        <v>3616.87</v>
      </c>
      <c r="E299" s="17">
        <v>105</v>
      </c>
      <c r="F299" s="17">
        <v>474.09</v>
      </c>
      <c r="G299" s="17">
        <f t="shared" si="12"/>
        <v>474.09</v>
      </c>
      <c r="H299" s="29">
        <f t="shared" si="12"/>
        <v>474.09</v>
      </c>
    </row>
    <row r="300" spans="1:8" ht="12.75">
      <c r="A300" s="3" t="s">
        <v>45</v>
      </c>
      <c r="B300" s="9" t="s">
        <v>324</v>
      </c>
      <c r="C300" s="3">
        <v>6</v>
      </c>
      <c r="D300" s="18">
        <v>2830</v>
      </c>
      <c r="E300" s="19">
        <v>210</v>
      </c>
      <c r="F300" s="19">
        <v>1400</v>
      </c>
      <c r="G300" s="19">
        <f t="shared" si="12"/>
        <v>1400</v>
      </c>
      <c r="H300" s="29">
        <f t="shared" si="12"/>
        <v>1400</v>
      </c>
    </row>
    <row r="301" spans="1:8" ht="12.75">
      <c r="A301" s="1" t="s">
        <v>49</v>
      </c>
      <c r="B301" s="8" t="s">
        <v>324</v>
      </c>
      <c r="C301" s="1">
        <v>20</v>
      </c>
      <c r="D301" s="16">
        <v>19275</v>
      </c>
      <c r="E301" s="17">
        <v>10873.2999375</v>
      </c>
      <c r="F301" s="17">
        <f t="shared" si="11"/>
        <v>10873.2999375</v>
      </c>
      <c r="G301" s="17">
        <f t="shared" si="12"/>
        <v>10873.2999375</v>
      </c>
      <c r="H301" s="29">
        <f t="shared" si="12"/>
        <v>10873.2999375</v>
      </c>
    </row>
    <row r="302" spans="1:8" ht="12.75">
      <c r="A302" s="3" t="s">
        <v>359</v>
      </c>
      <c r="B302" s="9" t="s">
        <v>324</v>
      </c>
      <c r="C302" s="3">
        <v>10</v>
      </c>
      <c r="D302" s="18">
        <v>2437</v>
      </c>
      <c r="E302" s="19">
        <v>803.131329</v>
      </c>
      <c r="F302" s="19">
        <f t="shared" si="11"/>
        <v>803.131329</v>
      </c>
      <c r="G302" s="19">
        <f t="shared" si="12"/>
        <v>803.131329</v>
      </c>
      <c r="H302" s="29">
        <f t="shared" si="12"/>
        <v>803.131329</v>
      </c>
    </row>
    <row r="303" spans="1:8" ht="12.75">
      <c r="A303" s="1" t="s">
        <v>360</v>
      </c>
      <c r="B303" s="8" t="s">
        <v>324</v>
      </c>
      <c r="C303" s="1">
        <v>23</v>
      </c>
      <c r="D303" s="16">
        <v>88218.6</v>
      </c>
      <c r="E303" s="17">
        <v>21266.7</v>
      </c>
      <c r="F303" s="17">
        <f t="shared" si="11"/>
        <v>21266.7</v>
      </c>
      <c r="G303" s="17">
        <f t="shared" si="12"/>
        <v>21266.7</v>
      </c>
      <c r="H303" s="29">
        <f t="shared" si="12"/>
        <v>21266.7</v>
      </c>
    </row>
    <row r="304" spans="1:8" ht="12.75">
      <c r="A304" s="3" t="s">
        <v>173</v>
      </c>
      <c r="B304" s="9" t="s">
        <v>324</v>
      </c>
      <c r="C304" s="3">
        <v>5</v>
      </c>
      <c r="D304" s="18">
        <v>2945</v>
      </c>
      <c r="E304" s="19">
        <v>997.5</v>
      </c>
      <c r="F304" s="19">
        <f t="shared" si="11"/>
        <v>997.5</v>
      </c>
      <c r="G304" s="19">
        <f t="shared" si="12"/>
        <v>997.5</v>
      </c>
      <c r="H304" s="29">
        <f t="shared" si="12"/>
        <v>997.5</v>
      </c>
    </row>
    <row r="305" spans="1:8" ht="12.75">
      <c r="A305" s="1" t="s">
        <v>361</v>
      </c>
      <c r="B305" s="8" t="s">
        <v>324</v>
      </c>
      <c r="C305" s="1">
        <v>1</v>
      </c>
      <c r="D305" s="16">
        <v>40</v>
      </c>
      <c r="E305" s="17">
        <v>40</v>
      </c>
      <c r="F305" s="17">
        <f t="shared" si="11"/>
        <v>40</v>
      </c>
      <c r="G305" s="17">
        <f t="shared" si="12"/>
        <v>40</v>
      </c>
      <c r="H305" s="29">
        <f t="shared" si="12"/>
        <v>40</v>
      </c>
    </row>
    <row r="306" spans="1:8" ht="12.75">
      <c r="A306" s="3" t="s">
        <v>106</v>
      </c>
      <c r="B306" s="9" t="s">
        <v>324</v>
      </c>
      <c r="C306" s="3">
        <v>16</v>
      </c>
      <c r="D306" s="18">
        <v>6353</v>
      </c>
      <c r="E306" s="19">
        <v>3332.424732</v>
      </c>
      <c r="F306" s="19">
        <f t="shared" si="11"/>
        <v>3332.424732</v>
      </c>
      <c r="G306" s="19">
        <f t="shared" si="12"/>
        <v>3332.424732</v>
      </c>
      <c r="H306" s="29">
        <f t="shared" si="12"/>
        <v>3332.424732</v>
      </c>
    </row>
    <row r="307" spans="1:8" ht="12.75">
      <c r="A307" s="1" t="s">
        <v>178</v>
      </c>
      <c r="B307" s="8" t="s">
        <v>324</v>
      </c>
      <c r="C307" s="1">
        <v>5</v>
      </c>
      <c r="D307" s="16">
        <v>7763.67</v>
      </c>
      <c r="E307" s="17">
        <v>210</v>
      </c>
      <c r="F307" s="17">
        <f t="shared" si="11"/>
        <v>210</v>
      </c>
      <c r="G307" s="17">
        <f t="shared" si="12"/>
        <v>210</v>
      </c>
      <c r="H307" s="29">
        <f t="shared" si="12"/>
        <v>210</v>
      </c>
    </row>
    <row r="308" spans="1:8" ht="12.75">
      <c r="A308" s="3" t="s">
        <v>362</v>
      </c>
      <c r="B308" s="9" t="s">
        <v>324</v>
      </c>
      <c r="C308" s="3">
        <v>28</v>
      </c>
      <c r="D308" s="18">
        <v>92920</v>
      </c>
      <c r="E308" s="19">
        <v>23326.973124</v>
      </c>
      <c r="F308" s="19">
        <f t="shared" si="11"/>
        <v>23326.973124</v>
      </c>
      <c r="G308" s="19">
        <f t="shared" si="12"/>
        <v>23326.973124</v>
      </c>
      <c r="H308" s="29">
        <f t="shared" si="12"/>
        <v>23326.973124</v>
      </c>
    </row>
    <row r="309" spans="1:8" ht="12.75">
      <c r="A309" s="1" t="s">
        <v>11</v>
      </c>
      <c r="B309" s="8" t="s">
        <v>324</v>
      </c>
      <c r="C309" s="1">
        <v>5</v>
      </c>
      <c r="D309" s="16">
        <v>4328.5</v>
      </c>
      <c r="E309" s="17">
        <v>620.1783</v>
      </c>
      <c r="F309" s="17">
        <f t="shared" si="11"/>
        <v>620.1783</v>
      </c>
      <c r="G309" s="17">
        <f t="shared" si="12"/>
        <v>620.1783</v>
      </c>
      <c r="H309" s="29">
        <f t="shared" si="12"/>
        <v>620.1783</v>
      </c>
    </row>
    <row r="310" spans="1:8" ht="12.75">
      <c r="A310" s="3" t="s">
        <v>105</v>
      </c>
      <c r="B310" s="9" t="s">
        <v>324</v>
      </c>
      <c r="C310" s="3">
        <v>4</v>
      </c>
      <c r="D310" s="18">
        <v>3701.46</v>
      </c>
      <c r="E310" s="19">
        <v>2310</v>
      </c>
      <c r="F310" s="19">
        <f t="shared" si="11"/>
        <v>2310</v>
      </c>
      <c r="G310" s="19">
        <f t="shared" si="12"/>
        <v>2310</v>
      </c>
      <c r="H310" s="29">
        <f t="shared" si="12"/>
        <v>2310</v>
      </c>
    </row>
    <row r="311" spans="1:8" ht="12.75">
      <c r="A311" s="1" t="s">
        <v>30</v>
      </c>
      <c r="B311" s="8" t="s">
        <v>324</v>
      </c>
      <c r="C311" s="1">
        <v>6</v>
      </c>
      <c r="D311" s="16">
        <v>1268</v>
      </c>
      <c r="E311" s="17">
        <v>420</v>
      </c>
      <c r="F311" s="17">
        <f t="shared" si="11"/>
        <v>420</v>
      </c>
      <c r="G311" s="17">
        <f t="shared" si="12"/>
        <v>420</v>
      </c>
      <c r="H311" s="29">
        <f t="shared" si="12"/>
        <v>420</v>
      </c>
    </row>
    <row r="312" spans="1:8" ht="12.75">
      <c r="A312" s="3" t="s">
        <v>363</v>
      </c>
      <c r="B312" s="9" t="s">
        <v>324</v>
      </c>
      <c r="C312" s="3">
        <v>1</v>
      </c>
      <c r="D312" s="18">
        <v>199.27</v>
      </c>
      <c r="E312" s="19">
        <v>100</v>
      </c>
      <c r="F312" s="19">
        <f aca="true" t="shared" si="13" ref="F312:F319">E312</f>
        <v>100</v>
      </c>
      <c r="G312" s="19">
        <f t="shared" si="12"/>
        <v>100</v>
      </c>
      <c r="H312" s="29">
        <f t="shared" si="12"/>
        <v>100</v>
      </c>
    </row>
    <row r="313" spans="1:8" ht="12.75">
      <c r="A313" s="1" t="s">
        <v>364</v>
      </c>
      <c r="B313" s="8" t="s">
        <v>324</v>
      </c>
      <c r="C313" s="1">
        <v>1</v>
      </c>
      <c r="D313" s="16">
        <v>1999.55</v>
      </c>
      <c r="E313" s="17">
        <v>100</v>
      </c>
      <c r="F313" s="17">
        <f t="shared" si="13"/>
        <v>100</v>
      </c>
      <c r="G313" s="17">
        <f t="shared" si="12"/>
        <v>100</v>
      </c>
      <c r="H313" s="29">
        <f t="shared" si="12"/>
        <v>100</v>
      </c>
    </row>
    <row r="314" spans="1:8" ht="12.75">
      <c r="A314" s="3" t="s">
        <v>365</v>
      </c>
      <c r="B314" s="9" t="s">
        <v>324</v>
      </c>
      <c r="C314" s="3">
        <v>45</v>
      </c>
      <c r="D314" s="18">
        <v>14045</v>
      </c>
      <c r="E314" s="19">
        <v>12983.5524</v>
      </c>
      <c r="F314" s="19">
        <f t="shared" si="13"/>
        <v>12983.5524</v>
      </c>
      <c r="G314" s="19">
        <f t="shared" si="12"/>
        <v>12983.5524</v>
      </c>
      <c r="H314" s="29">
        <f t="shared" si="12"/>
        <v>12983.5524</v>
      </c>
    </row>
    <row r="315" spans="1:8" ht="12.75">
      <c r="A315" s="1" t="s">
        <v>366</v>
      </c>
      <c r="B315" s="8" t="s">
        <v>324</v>
      </c>
      <c r="C315" s="1">
        <v>1</v>
      </c>
      <c r="D315" s="16">
        <v>50</v>
      </c>
      <c r="E315" s="17">
        <v>50</v>
      </c>
      <c r="F315" s="17">
        <f t="shared" si="13"/>
        <v>50</v>
      </c>
      <c r="G315" s="17">
        <f t="shared" si="12"/>
        <v>50</v>
      </c>
      <c r="H315" s="29">
        <f t="shared" si="12"/>
        <v>50</v>
      </c>
    </row>
    <row r="316" spans="1:8" ht="12.75">
      <c r="A316" s="3" t="s">
        <v>367</v>
      </c>
      <c r="B316" s="9" t="s">
        <v>324</v>
      </c>
      <c r="C316" s="3">
        <v>35</v>
      </c>
      <c r="D316" s="18">
        <v>60000</v>
      </c>
      <c r="E316" s="19">
        <v>9741.93415</v>
      </c>
      <c r="F316" s="19">
        <f t="shared" si="13"/>
        <v>9741.93415</v>
      </c>
      <c r="G316" s="19">
        <v>42864.51</v>
      </c>
      <c r="H316" s="29">
        <f t="shared" si="12"/>
        <v>42864.51</v>
      </c>
    </row>
    <row r="317" spans="1:8" ht="12.75">
      <c r="A317" s="1" t="s">
        <v>368</v>
      </c>
      <c r="B317" s="8" t="s">
        <v>324</v>
      </c>
      <c r="C317" s="1">
        <v>17</v>
      </c>
      <c r="D317" s="16">
        <v>54800</v>
      </c>
      <c r="E317" s="17">
        <v>15646.269366</v>
      </c>
      <c r="F317" s="17">
        <f t="shared" si="13"/>
        <v>15646.269366</v>
      </c>
      <c r="G317" s="17">
        <f t="shared" si="12"/>
        <v>15646.269366</v>
      </c>
      <c r="H317" s="29">
        <f t="shared" si="12"/>
        <v>15646.269366</v>
      </c>
    </row>
    <row r="318" spans="1:8" ht="12.75">
      <c r="A318" s="3" t="s">
        <v>369</v>
      </c>
      <c r="B318" s="9" t="s">
        <v>324</v>
      </c>
      <c r="C318" s="3">
        <v>15</v>
      </c>
      <c r="D318" s="18">
        <v>24688</v>
      </c>
      <c r="E318" s="19">
        <v>1120.48326</v>
      </c>
      <c r="F318" s="19">
        <f t="shared" si="13"/>
        <v>1120.48326</v>
      </c>
      <c r="G318" s="19">
        <f t="shared" si="12"/>
        <v>1120.48326</v>
      </c>
      <c r="H318" s="29">
        <f t="shared" si="12"/>
        <v>1120.48326</v>
      </c>
    </row>
    <row r="319" spans="1:8" ht="12.75">
      <c r="A319" s="1" t="s">
        <v>370</v>
      </c>
      <c r="B319" s="8" t="s">
        <v>324</v>
      </c>
      <c r="C319" s="1">
        <v>5</v>
      </c>
      <c r="D319" s="16">
        <v>5000</v>
      </c>
      <c r="E319" s="17">
        <v>157.5</v>
      </c>
      <c r="F319" s="17">
        <f t="shared" si="13"/>
        <v>157.5</v>
      </c>
      <c r="G319" s="17">
        <f t="shared" si="12"/>
        <v>157.5</v>
      </c>
      <c r="H319" s="29">
        <f t="shared" si="12"/>
        <v>157.5</v>
      </c>
    </row>
    <row r="320" spans="1:8" ht="12.75">
      <c r="A320" s="3" t="s">
        <v>168</v>
      </c>
      <c r="B320" s="9" t="s">
        <v>324</v>
      </c>
      <c r="C320" s="3">
        <v>8</v>
      </c>
      <c r="D320" s="18">
        <v>5845</v>
      </c>
      <c r="E320" s="19">
        <v>840</v>
      </c>
      <c r="F320" s="19">
        <v>1200</v>
      </c>
      <c r="G320" s="19">
        <f t="shared" si="12"/>
        <v>1200</v>
      </c>
      <c r="H320" s="29">
        <f t="shared" si="12"/>
        <v>1200</v>
      </c>
    </row>
    <row r="321" spans="1:8" ht="12.75">
      <c r="A321" s="1" t="s">
        <v>371</v>
      </c>
      <c r="B321" s="8" t="s">
        <v>324</v>
      </c>
      <c r="C321" s="1">
        <v>1</v>
      </c>
      <c r="D321" s="16">
        <v>800</v>
      </c>
      <c r="E321" s="17">
        <v>100</v>
      </c>
      <c r="F321" s="17">
        <f>E321</f>
        <v>100</v>
      </c>
      <c r="G321" s="17">
        <f t="shared" si="12"/>
        <v>100</v>
      </c>
      <c r="H321" s="29">
        <f t="shared" si="12"/>
        <v>100</v>
      </c>
    </row>
    <row r="322" spans="1:8" ht="12.75">
      <c r="A322" s="3" t="s">
        <v>372</v>
      </c>
      <c r="B322" s="9" t="s">
        <v>324</v>
      </c>
      <c r="C322" s="3">
        <v>1</v>
      </c>
      <c r="D322" s="18">
        <v>1276.76</v>
      </c>
      <c r="E322" s="19">
        <v>100</v>
      </c>
      <c r="F322" s="19">
        <f aca="true" t="shared" si="14" ref="F322:F350">E322</f>
        <v>100</v>
      </c>
      <c r="G322" s="19">
        <f t="shared" si="12"/>
        <v>100</v>
      </c>
      <c r="H322" s="29">
        <f t="shared" si="12"/>
        <v>100</v>
      </c>
    </row>
    <row r="323" spans="1:8" ht="12.75">
      <c r="A323" s="1" t="s">
        <v>373</v>
      </c>
      <c r="B323" s="8" t="s">
        <v>324</v>
      </c>
      <c r="C323" s="1">
        <v>4</v>
      </c>
      <c r="D323" s="16">
        <v>700</v>
      </c>
      <c r="E323" s="17">
        <v>210</v>
      </c>
      <c r="F323" s="17">
        <v>700</v>
      </c>
      <c r="G323" s="17">
        <f t="shared" si="12"/>
        <v>700</v>
      </c>
      <c r="H323" s="29">
        <f t="shared" si="12"/>
        <v>700</v>
      </c>
    </row>
    <row r="324" spans="1:8" ht="12.75">
      <c r="A324" s="3" t="s">
        <v>5</v>
      </c>
      <c r="B324" s="9" t="s">
        <v>324</v>
      </c>
      <c r="C324" s="3">
        <v>6</v>
      </c>
      <c r="D324" s="18">
        <v>8297</v>
      </c>
      <c r="E324" s="19">
        <v>618.111039</v>
      </c>
      <c r="F324" s="19">
        <f t="shared" si="14"/>
        <v>618.111039</v>
      </c>
      <c r="G324" s="19">
        <f t="shared" si="12"/>
        <v>618.111039</v>
      </c>
      <c r="H324" s="29">
        <f t="shared" si="12"/>
        <v>618.111039</v>
      </c>
    </row>
    <row r="325" spans="1:8" ht="12.75">
      <c r="A325" s="1" t="s">
        <v>99</v>
      </c>
      <c r="B325" s="8" t="s">
        <v>324</v>
      </c>
      <c r="C325" s="1">
        <v>2</v>
      </c>
      <c r="D325" s="16">
        <v>590</v>
      </c>
      <c r="E325" s="17">
        <v>25</v>
      </c>
      <c r="F325" s="17">
        <f t="shared" si="14"/>
        <v>25</v>
      </c>
      <c r="G325" s="17">
        <f t="shared" si="12"/>
        <v>25</v>
      </c>
      <c r="H325" s="29">
        <f t="shared" si="12"/>
        <v>25</v>
      </c>
    </row>
    <row r="326" spans="1:8" ht="12.75">
      <c r="A326" s="3" t="s">
        <v>84</v>
      </c>
      <c r="B326" s="9" t="s">
        <v>324</v>
      </c>
      <c r="C326" s="3">
        <v>12</v>
      </c>
      <c r="D326" s="18">
        <v>31434</v>
      </c>
      <c r="E326" s="19">
        <v>2835</v>
      </c>
      <c r="F326" s="19">
        <f t="shared" si="14"/>
        <v>2835</v>
      </c>
      <c r="G326" s="19">
        <f t="shared" si="12"/>
        <v>2835</v>
      </c>
      <c r="H326" s="29">
        <f t="shared" si="12"/>
        <v>2835</v>
      </c>
    </row>
    <row r="327" spans="1:8" ht="12.75">
      <c r="A327" s="1" t="s">
        <v>374</v>
      </c>
      <c r="B327" s="8" t="s">
        <v>324</v>
      </c>
      <c r="C327" s="1">
        <v>1</v>
      </c>
      <c r="D327" s="16">
        <v>1080</v>
      </c>
      <c r="E327" s="17">
        <v>100</v>
      </c>
      <c r="F327" s="17">
        <f t="shared" si="14"/>
        <v>100</v>
      </c>
      <c r="G327" s="17">
        <f t="shared" si="12"/>
        <v>100</v>
      </c>
      <c r="H327" s="29">
        <f t="shared" si="12"/>
        <v>100</v>
      </c>
    </row>
    <row r="328" spans="1:8" ht="12.75">
      <c r="A328" s="3" t="s">
        <v>375</v>
      </c>
      <c r="B328" s="9" t="s">
        <v>324</v>
      </c>
      <c r="C328" s="3">
        <v>1</v>
      </c>
      <c r="D328" s="18">
        <v>3150</v>
      </c>
      <c r="E328" s="19">
        <v>100</v>
      </c>
      <c r="F328" s="19">
        <f t="shared" si="14"/>
        <v>100</v>
      </c>
      <c r="G328" s="19">
        <f t="shared" si="12"/>
        <v>100</v>
      </c>
      <c r="H328" s="29">
        <f t="shared" si="12"/>
        <v>100</v>
      </c>
    </row>
    <row r="329" spans="1:8" ht="12.75">
      <c r="A329" s="1" t="s">
        <v>28</v>
      </c>
      <c r="B329" s="8" t="s">
        <v>324</v>
      </c>
      <c r="C329" s="1">
        <v>6</v>
      </c>
      <c r="D329" s="16">
        <v>530</v>
      </c>
      <c r="E329" s="17">
        <v>456.87600000000003</v>
      </c>
      <c r="F329" s="17">
        <f t="shared" si="14"/>
        <v>456.87600000000003</v>
      </c>
      <c r="G329" s="17">
        <f t="shared" si="12"/>
        <v>456.87600000000003</v>
      </c>
      <c r="H329" s="29">
        <f t="shared" si="12"/>
        <v>456.87600000000003</v>
      </c>
    </row>
    <row r="330" spans="1:8" ht="12.75">
      <c r="A330" s="3" t="s">
        <v>376</v>
      </c>
      <c r="B330" s="9" t="s">
        <v>324</v>
      </c>
      <c r="C330" s="3">
        <v>14</v>
      </c>
      <c r="D330" s="18">
        <v>7746</v>
      </c>
      <c r="E330" s="19">
        <v>1902.8100000000002</v>
      </c>
      <c r="F330" s="19">
        <f t="shared" si="14"/>
        <v>1902.8100000000002</v>
      </c>
      <c r="G330" s="19">
        <f t="shared" si="12"/>
        <v>1902.8100000000002</v>
      </c>
      <c r="H330" s="29">
        <f t="shared" si="12"/>
        <v>1902.8100000000002</v>
      </c>
    </row>
    <row r="331" spans="1:8" ht="12.75">
      <c r="A331" s="1" t="s">
        <v>377</v>
      </c>
      <c r="B331" s="8" t="s">
        <v>324</v>
      </c>
      <c r="C331" s="1">
        <v>22</v>
      </c>
      <c r="D331" s="16">
        <v>7490.33</v>
      </c>
      <c r="E331" s="17">
        <v>2961.55587</v>
      </c>
      <c r="F331" s="17">
        <v>3700</v>
      </c>
      <c r="G331" s="17">
        <f t="shared" si="12"/>
        <v>3700</v>
      </c>
      <c r="H331" s="29">
        <f t="shared" si="12"/>
        <v>3700</v>
      </c>
    </row>
    <row r="332" spans="1:8" ht="12.75">
      <c r="A332" s="3" t="s">
        <v>378</v>
      </c>
      <c r="B332" s="9" t="s">
        <v>324</v>
      </c>
      <c r="C332" s="3">
        <v>3</v>
      </c>
      <c r="D332" s="18">
        <v>800</v>
      </c>
      <c r="E332" s="19">
        <v>50</v>
      </c>
      <c r="F332" s="19">
        <f t="shared" si="14"/>
        <v>50</v>
      </c>
      <c r="G332" s="19">
        <f t="shared" si="12"/>
        <v>50</v>
      </c>
      <c r="H332" s="29">
        <f t="shared" si="12"/>
        <v>50</v>
      </c>
    </row>
    <row r="333" spans="1:8" ht="12.75">
      <c r="A333" s="1" t="s">
        <v>309</v>
      </c>
      <c r="B333" s="8" t="s">
        <v>88</v>
      </c>
      <c r="C333" s="1">
        <v>10</v>
      </c>
      <c r="D333" s="16">
        <v>616.75</v>
      </c>
      <c r="E333" s="17">
        <v>50</v>
      </c>
      <c r="F333" s="17">
        <v>300</v>
      </c>
      <c r="G333" s="17">
        <f>F333</f>
        <v>300</v>
      </c>
      <c r="H333" s="29">
        <f>G333</f>
        <v>300</v>
      </c>
    </row>
    <row r="334" spans="1:8" ht="12.75">
      <c r="A334" s="3" t="s">
        <v>379</v>
      </c>
      <c r="B334" s="9" t="s">
        <v>324</v>
      </c>
      <c r="C334" s="3">
        <v>4</v>
      </c>
      <c r="D334" s="18">
        <v>4252.18</v>
      </c>
      <c r="E334" s="19">
        <v>210</v>
      </c>
      <c r="F334" s="19">
        <v>500</v>
      </c>
      <c r="G334" s="19">
        <f t="shared" si="12"/>
        <v>500</v>
      </c>
      <c r="H334" s="29">
        <f t="shared" si="12"/>
        <v>500</v>
      </c>
    </row>
    <row r="335" spans="1:8" ht="12.75">
      <c r="A335" s="1" t="s">
        <v>121</v>
      </c>
      <c r="B335" s="8" t="s">
        <v>324</v>
      </c>
      <c r="C335" s="1">
        <v>6</v>
      </c>
      <c r="D335" s="16">
        <v>1194.54</v>
      </c>
      <c r="E335" s="17">
        <v>739.689405</v>
      </c>
      <c r="F335" s="17">
        <f t="shared" si="14"/>
        <v>739.689405</v>
      </c>
      <c r="G335" s="17">
        <f t="shared" si="12"/>
        <v>739.689405</v>
      </c>
      <c r="H335" s="29">
        <f t="shared" si="12"/>
        <v>739.689405</v>
      </c>
    </row>
    <row r="336" spans="1:8" ht="12.75">
      <c r="A336" s="3" t="s">
        <v>111</v>
      </c>
      <c r="B336" s="9" t="s">
        <v>324</v>
      </c>
      <c r="C336" s="3">
        <v>6</v>
      </c>
      <c r="D336" s="18">
        <v>1607.52</v>
      </c>
      <c r="E336" s="19">
        <v>1575</v>
      </c>
      <c r="F336" s="19">
        <f t="shared" si="14"/>
        <v>1575</v>
      </c>
      <c r="G336" s="19">
        <f t="shared" si="12"/>
        <v>1575</v>
      </c>
      <c r="H336" s="29">
        <f t="shared" si="12"/>
        <v>1575</v>
      </c>
    </row>
    <row r="337" spans="1:8" ht="12.75">
      <c r="A337" s="1" t="s">
        <v>86</v>
      </c>
      <c r="B337" s="8" t="s">
        <v>324</v>
      </c>
      <c r="C337" s="1">
        <v>6</v>
      </c>
      <c r="D337" s="16">
        <v>2102.45</v>
      </c>
      <c r="E337" s="17">
        <v>886.8549690000001</v>
      </c>
      <c r="F337" s="17">
        <f t="shared" si="14"/>
        <v>886.8549690000001</v>
      </c>
      <c r="G337" s="17">
        <f t="shared" si="12"/>
        <v>886.8549690000001</v>
      </c>
      <c r="H337" s="29">
        <f t="shared" si="12"/>
        <v>886.8549690000001</v>
      </c>
    </row>
    <row r="338" spans="1:8" ht="12.75">
      <c r="A338" s="3" t="s">
        <v>74</v>
      </c>
      <c r="B338" s="9" t="s">
        <v>324</v>
      </c>
      <c r="C338" s="3">
        <v>14</v>
      </c>
      <c r="D338" s="18">
        <v>4850</v>
      </c>
      <c r="E338" s="19">
        <v>2348.8219482000004</v>
      </c>
      <c r="F338" s="19">
        <f t="shared" si="14"/>
        <v>2348.8219482000004</v>
      </c>
      <c r="G338" s="19">
        <f t="shared" si="12"/>
        <v>2348.8219482000004</v>
      </c>
      <c r="H338" s="29">
        <f t="shared" si="12"/>
        <v>2348.8219482000004</v>
      </c>
    </row>
    <row r="339" spans="1:8" ht="12.75">
      <c r="A339" s="1" t="s">
        <v>380</v>
      </c>
      <c r="B339" s="8" t="s">
        <v>324</v>
      </c>
      <c r="C339" s="1">
        <v>8</v>
      </c>
      <c r="D339" s="16">
        <v>709.2</v>
      </c>
      <c r="E339" s="17">
        <v>709.2</v>
      </c>
      <c r="F339" s="17">
        <f t="shared" si="14"/>
        <v>709.2</v>
      </c>
      <c r="G339" s="17">
        <f t="shared" si="12"/>
        <v>709.2</v>
      </c>
      <c r="H339" s="29">
        <f t="shared" si="12"/>
        <v>709.2</v>
      </c>
    </row>
    <row r="340" spans="1:8" ht="12.75">
      <c r="A340" s="3" t="s">
        <v>94</v>
      </c>
      <c r="B340" s="9" t="s">
        <v>324</v>
      </c>
      <c r="C340" s="3">
        <v>14</v>
      </c>
      <c r="D340" s="18">
        <v>1601</v>
      </c>
      <c r="E340" s="19">
        <v>1601</v>
      </c>
      <c r="F340" s="19">
        <f t="shared" si="14"/>
        <v>1601</v>
      </c>
      <c r="G340" s="19">
        <f t="shared" si="12"/>
        <v>1601</v>
      </c>
      <c r="H340" s="29">
        <f t="shared" si="12"/>
        <v>1601</v>
      </c>
    </row>
    <row r="341" spans="1:8" ht="12.75">
      <c r="A341" s="1" t="s">
        <v>381</v>
      </c>
      <c r="B341" s="8" t="s">
        <v>324</v>
      </c>
      <c r="C341" s="1">
        <v>2</v>
      </c>
      <c r="D341" s="16">
        <v>3021</v>
      </c>
      <c r="E341" s="17">
        <v>47.4</v>
      </c>
      <c r="F341" s="17">
        <v>300</v>
      </c>
      <c r="G341" s="17">
        <f t="shared" si="12"/>
        <v>300</v>
      </c>
      <c r="H341" s="29">
        <f t="shared" si="12"/>
        <v>300</v>
      </c>
    </row>
    <row r="342" spans="1:8" ht="12.75">
      <c r="A342" s="3" t="s">
        <v>426</v>
      </c>
      <c r="B342" s="9" t="s">
        <v>324</v>
      </c>
      <c r="C342" s="3">
        <v>1</v>
      </c>
      <c r="D342" s="18">
        <v>1308</v>
      </c>
      <c r="E342" s="19">
        <v>0</v>
      </c>
      <c r="F342" s="19">
        <v>50</v>
      </c>
      <c r="G342" s="19">
        <f t="shared" si="12"/>
        <v>50</v>
      </c>
      <c r="H342" s="29">
        <f t="shared" si="12"/>
        <v>50</v>
      </c>
    </row>
    <row r="343" spans="1:8" ht="12.75">
      <c r="A343" s="1" t="s">
        <v>382</v>
      </c>
      <c r="B343" s="8" t="s">
        <v>324</v>
      </c>
      <c r="C343" s="1">
        <v>6</v>
      </c>
      <c r="D343" s="16">
        <v>1258.75</v>
      </c>
      <c r="E343" s="17">
        <v>1214.843448</v>
      </c>
      <c r="F343" s="17">
        <f t="shared" si="14"/>
        <v>1214.843448</v>
      </c>
      <c r="G343" s="17">
        <f t="shared" si="12"/>
        <v>1214.843448</v>
      </c>
      <c r="H343" s="29">
        <f t="shared" si="12"/>
        <v>1214.843448</v>
      </c>
    </row>
    <row r="344" spans="1:8" ht="12.75">
      <c r="A344" s="3" t="s">
        <v>383</v>
      </c>
      <c r="B344" s="9" t="s">
        <v>324</v>
      </c>
      <c r="C344" s="3">
        <v>21</v>
      </c>
      <c r="D344" s="18">
        <v>8738.99</v>
      </c>
      <c r="E344" s="19">
        <v>2315.712</v>
      </c>
      <c r="F344" s="19">
        <f t="shared" si="14"/>
        <v>2315.712</v>
      </c>
      <c r="G344" s="19">
        <f t="shared" si="12"/>
        <v>2315.712</v>
      </c>
      <c r="H344" s="29">
        <f t="shared" si="12"/>
        <v>2315.712</v>
      </c>
    </row>
    <row r="345" spans="1:8" ht="12.75">
      <c r="A345" s="1" t="s">
        <v>15</v>
      </c>
      <c r="B345" s="8" t="s">
        <v>324</v>
      </c>
      <c r="C345" s="1">
        <v>7</v>
      </c>
      <c r="D345" s="16">
        <v>1001</v>
      </c>
      <c r="E345" s="17">
        <v>112.5</v>
      </c>
      <c r="F345" s="17">
        <v>800</v>
      </c>
      <c r="G345" s="17">
        <f t="shared" si="12"/>
        <v>800</v>
      </c>
      <c r="H345" s="29">
        <f t="shared" si="12"/>
        <v>800</v>
      </c>
    </row>
    <row r="346" spans="1:8" ht="12.75">
      <c r="A346" s="3" t="s">
        <v>165</v>
      </c>
      <c r="B346" s="9" t="s">
        <v>324</v>
      </c>
      <c r="C346" s="3">
        <v>5</v>
      </c>
      <c r="D346" s="18">
        <v>14476.95</v>
      </c>
      <c r="E346" s="19">
        <v>688.8000000000001</v>
      </c>
      <c r="F346" s="19">
        <f t="shared" si="14"/>
        <v>688.8000000000001</v>
      </c>
      <c r="G346" s="19">
        <f t="shared" si="12"/>
        <v>688.8000000000001</v>
      </c>
      <c r="H346" s="29">
        <f t="shared" si="12"/>
        <v>688.8000000000001</v>
      </c>
    </row>
    <row r="347" spans="1:8" ht="12.75">
      <c r="A347" s="1" t="s">
        <v>384</v>
      </c>
      <c r="B347" s="8" t="s">
        <v>324</v>
      </c>
      <c r="C347" s="1">
        <v>2</v>
      </c>
      <c r="D347" s="16">
        <v>500</v>
      </c>
      <c r="E347" s="17">
        <v>105</v>
      </c>
      <c r="F347" s="17">
        <f t="shared" si="14"/>
        <v>105</v>
      </c>
      <c r="G347" s="17">
        <f t="shared" si="12"/>
        <v>105</v>
      </c>
      <c r="H347" s="29">
        <f t="shared" si="12"/>
        <v>105</v>
      </c>
    </row>
    <row r="348" spans="1:8" ht="12.75">
      <c r="A348" s="3" t="s">
        <v>385</v>
      </c>
      <c r="B348" s="9" t="s">
        <v>324</v>
      </c>
      <c r="C348" s="3">
        <v>1</v>
      </c>
      <c r="D348" s="18">
        <v>192</v>
      </c>
      <c r="E348" s="19">
        <v>100</v>
      </c>
      <c r="F348" s="19">
        <f t="shared" si="14"/>
        <v>100</v>
      </c>
      <c r="G348" s="19">
        <f t="shared" si="12"/>
        <v>100</v>
      </c>
      <c r="H348" s="29">
        <f t="shared" si="12"/>
        <v>100</v>
      </c>
    </row>
    <row r="349" spans="1:8" ht="12.75">
      <c r="A349" s="1" t="s">
        <v>386</v>
      </c>
      <c r="B349" s="8" t="s">
        <v>324</v>
      </c>
      <c r="C349" s="1">
        <v>41</v>
      </c>
      <c r="D349" s="16" t="s">
        <v>387</v>
      </c>
      <c r="E349" s="17">
        <v>2757.311172</v>
      </c>
      <c r="F349" s="17">
        <f t="shared" si="14"/>
        <v>2757.311172</v>
      </c>
      <c r="G349" s="17">
        <f t="shared" si="12"/>
        <v>2757.311172</v>
      </c>
      <c r="H349" s="29">
        <f t="shared" si="12"/>
        <v>2757.311172</v>
      </c>
    </row>
    <row r="350" spans="1:8" ht="12.75">
      <c r="A350" s="3" t="s">
        <v>388</v>
      </c>
      <c r="B350" s="9" t="s">
        <v>324</v>
      </c>
      <c r="C350" s="3">
        <v>1</v>
      </c>
      <c r="D350" s="18">
        <v>16596</v>
      </c>
      <c r="E350" s="19">
        <v>100</v>
      </c>
      <c r="F350" s="19">
        <f t="shared" si="14"/>
        <v>100</v>
      </c>
      <c r="G350" s="19">
        <f t="shared" si="12"/>
        <v>100</v>
      </c>
      <c r="H350" s="29">
        <f t="shared" si="12"/>
        <v>100</v>
      </c>
    </row>
    <row r="351" spans="1:8" ht="12.75">
      <c r="A351" s="1" t="s">
        <v>389</v>
      </c>
      <c r="B351" s="8" t="s">
        <v>324</v>
      </c>
      <c r="C351" s="1">
        <v>17</v>
      </c>
      <c r="D351" s="16">
        <v>2108</v>
      </c>
      <c r="E351" s="17">
        <v>274.502995</v>
      </c>
      <c r="F351" s="17">
        <f>1098.01*1.1</f>
        <v>1207.8110000000001</v>
      </c>
      <c r="G351" s="17">
        <f t="shared" si="12"/>
        <v>1207.8110000000001</v>
      </c>
      <c r="H351" s="29">
        <f t="shared" si="12"/>
        <v>1207.8110000000001</v>
      </c>
    </row>
    <row r="352" spans="1:8" ht="12.75">
      <c r="A352" s="3" t="s">
        <v>64</v>
      </c>
      <c r="B352" s="9" t="s">
        <v>324</v>
      </c>
      <c r="C352" s="3">
        <v>5</v>
      </c>
      <c r="D352" s="18">
        <v>1672.45</v>
      </c>
      <c r="E352" s="19">
        <v>146.575</v>
      </c>
      <c r="F352" s="19">
        <v>475</v>
      </c>
      <c r="G352" s="19">
        <f t="shared" si="12"/>
        <v>475</v>
      </c>
      <c r="H352" s="29">
        <f t="shared" si="12"/>
        <v>475</v>
      </c>
    </row>
    <row r="353" spans="1:8" ht="12.75">
      <c r="A353" s="1" t="s">
        <v>419</v>
      </c>
      <c r="B353" s="8" t="s">
        <v>324</v>
      </c>
      <c r="C353" s="1">
        <v>8</v>
      </c>
      <c r="D353" s="16">
        <v>7000</v>
      </c>
      <c r="E353" s="17">
        <v>50</v>
      </c>
      <c r="F353" s="17">
        <v>1700</v>
      </c>
      <c r="G353" s="17">
        <f t="shared" si="12"/>
        <v>1700</v>
      </c>
      <c r="H353" s="29">
        <f t="shared" si="12"/>
        <v>1700</v>
      </c>
    </row>
    <row r="354" spans="1:8" ht="12.75">
      <c r="A354" s="4" t="s">
        <v>128</v>
      </c>
      <c r="B354" s="10"/>
      <c r="C354" s="4"/>
      <c r="D354" s="20"/>
      <c r="E354" s="21">
        <f>SUM(E245:E353)</f>
        <v>294151.77932960005</v>
      </c>
      <c r="F354" s="21">
        <f>SUM(F245:F353)</f>
        <v>303472.9937096</v>
      </c>
      <c r="G354" s="21">
        <f>SUM(G245:G353)</f>
        <v>337016.40693960007</v>
      </c>
      <c r="H354" s="21">
        <f>SUM(H245:H353)</f>
        <v>337016.40693960007</v>
      </c>
    </row>
    <row r="355" spans="1:8" ht="12.75">
      <c r="A355" s="30"/>
      <c r="B355" s="31"/>
      <c r="C355" s="30"/>
      <c r="D355" s="30"/>
      <c r="E355" s="32"/>
      <c r="F355" s="30"/>
      <c r="G355" s="30"/>
      <c r="H355" s="30"/>
    </row>
    <row r="356" spans="1:8" ht="12.75">
      <c r="A356" s="2" t="s">
        <v>10</v>
      </c>
      <c r="B356" s="7"/>
      <c r="C356" s="2"/>
      <c r="D356" s="2"/>
      <c r="E356" s="6"/>
      <c r="F356" s="6"/>
      <c r="G356" s="6"/>
      <c r="H356" s="6"/>
    </row>
    <row r="357" spans="1:8" ht="12.75">
      <c r="A357" s="1" t="s">
        <v>104</v>
      </c>
      <c r="B357" s="8" t="s">
        <v>414</v>
      </c>
      <c r="C357" s="1"/>
      <c r="D357" s="16"/>
      <c r="E357" s="17">
        <v>10000</v>
      </c>
      <c r="F357" s="17">
        <f>E357</f>
        <v>10000</v>
      </c>
      <c r="G357" s="17">
        <f>F357</f>
        <v>10000</v>
      </c>
      <c r="H357" s="29">
        <f aca="true" t="shared" si="15" ref="H357:H370">G357</f>
        <v>10000</v>
      </c>
    </row>
    <row r="358" spans="1:8" ht="12.75">
      <c r="A358" s="3" t="s">
        <v>34</v>
      </c>
      <c r="B358" s="9" t="s">
        <v>414</v>
      </c>
      <c r="C358" s="3"/>
      <c r="D358" s="18"/>
      <c r="E358" s="19">
        <v>10000</v>
      </c>
      <c r="F358" s="19">
        <f aca="true" t="shared" si="16" ref="F358:G370">E358</f>
        <v>10000</v>
      </c>
      <c r="G358" s="19">
        <f t="shared" si="16"/>
        <v>10000</v>
      </c>
      <c r="H358" s="29">
        <f t="shared" si="15"/>
        <v>10000</v>
      </c>
    </row>
    <row r="359" spans="1:8" ht="12.75">
      <c r="A359" s="1" t="s">
        <v>93</v>
      </c>
      <c r="B359" s="8" t="s">
        <v>414</v>
      </c>
      <c r="C359" s="1"/>
      <c r="D359" s="16"/>
      <c r="E359" s="17">
        <v>18000</v>
      </c>
      <c r="F359" s="17">
        <f t="shared" si="16"/>
        <v>18000</v>
      </c>
      <c r="G359" s="17">
        <f t="shared" si="16"/>
        <v>18000</v>
      </c>
      <c r="H359" s="29">
        <f t="shared" si="15"/>
        <v>18000</v>
      </c>
    </row>
    <row r="360" spans="1:8" ht="12.75">
      <c r="A360" s="3" t="s">
        <v>70</v>
      </c>
      <c r="B360" s="9" t="s">
        <v>414</v>
      </c>
      <c r="C360" s="3"/>
      <c r="D360" s="18"/>
      <c r="E360" s="19">
        <v>10000</v>
      </c>
      <c r="F360" s="19">
        <f t="shared" si="16"/>
        <v>10000</v>
      </c>
      <c r="G360" s="19">
        <f t="shared" si="16"/>
        <v>10000</v>
      </c>
      <c r="H360" s="29">
        <f t="shared" si="15"/>
        <v>10000</v>
      </c>
    </row>
    <row r="361" spans="1:8" ht="12.75">
      <c r="A361" s="1" t="s">
        <v>148</v>
      </c>
      <c r="B361" s="8" t="s">
        <v>414</v>
      </c>
      <c r="C361" s="1"/>
      <c r="D361" s="16"/>
      <c r="E361" s="17">
        <v>10500</v>
      </c>
      <c r="F361" s="17">
        <f t="shared" si="16"/>
        <v>10500</v>
      </c>
      <c r="G361" s="17">
        <f t="shared" si="16"/>
        <v>10500</v>
      </c>
      <c r="H361" s="29">
        <f t="shared" si="15"/>
        <v>10500</v>
      </c>
    </row>
    <row r="362" spans="1:8" ht="12.75">
      <c r="A362" s="3" t="s">
        <v>124</v>
      </c>
      <c r="B362" s="9" t="s">
        <v>414</v>
      </c>
      <c r="C362" s="3"/>
      <c r="D362" s="18"/>
      <c r="E362" s="19">
        <v>7000</v>
      </c>
      <c r="F362" s="19">
        <f t="shared" si="16"/>
        <v>7000</v>
      </c>
      <c r="G362" s="19">
        <f t="shared" si="16"/>
        <v>7000</v>
      </c>
      <c r="H362" s="29">
        <f t="shared" si="15"/>
        <v>7000</v>
      </c>
    </row>
    <row r="363" spans="1:8" ht="12.75">
      <c r="A363" s="1" t="s">
        <v>12</v>
      </c>
      <c r="B363" s="8" t="s">
        <v>414</v>
      </c>
      <c r="C363" s="1"/>
      <c r="D363" s="16"/>
      <c r="E363" s="17">
        <v>64000</v>
      </c>
      <c r="F363" s="17">
        <f t="shared" si="16"/>
        <v>64000</v>
      </c>
      <c r="G363" s="17">
        <f t="shared" si="16"/>
        <v>64000</v>
      </c>
      <c r="H363" s="29">
        <f t="shared" si="15"/>
        <v>64000</v>
      </c>
    </row>
    <row r="364" spans="1:8" ht="12.75">
      <c r="A364" s="3" t="s">
        <v>126</v>
      </c>
      <c r="B364" s="9" t="s">
        <v>414</v>
      </c>
      <c r="C364" s="3"/>
      <c r="D364" s="18">
        <v>543</v>
      </c>
      <c r="E364" s="19">
        <v>543</v>
      </c>
      <c r="F364" s="19">
        <f t="shared" si="16"/>
        <v>543</v>
      </c>
      <c r="G364" s="19">
        <f t="shared" si="16"/>
        <v>543</v>
      </c>
      <c r="H364" s="29">
        <f t="shared" si="15"/>
        <v>543</v>
      </c>
    </row>
    <row r="365" spans="1:8" ht="12.75">
      <c r="A365" s="1" t="s">
        <v>163</v>
      </c>
      <c r="B365" s="8" t="s">
        <v>414</v>
      </c>
      <c r="C365" s="1"/>
      <c r="D365" s="16"/>
      <c r="E365" s="17">
        <v>1500</v>
      </c>
      <c r="F365" s="17">
        <f t="shared" si="16"/>
        <v>1500</v>
      </c>
      <c r="G365" s="17">
        <f t="shared" si="16"/>
        <v>1500</v>
      </c>
      <c r="H365" s="29">
        <f t="shared" si="15"/>
        <v>1500</v>
      </c>
    </row>
    <row r="366" spans="1:8" ht="12.75">
      <c r="A366" s="3" t="s">
        <v>114</v>
      </c>
      <c r="B366" s="9" t="s">
        <v>414</v>
      </c>
      <c r="C366" s="3"/>
      <c r="D366" s="18"/>
      <c r="E366" s="19">
        <v>16000</v>
      </c>
      <c r="F366" s="19">
        <f t="shared" si="16"/>
        <v>16000</v>
      </c>
      <c r="G366" s="19">
        <f t="shared" si="16"/>
        <v>16000</v>
      </c>
      <c r="H366" s="29">
        <f t="shared" si="15"/>
        <v>16000</v>
      </c>
    </row>
    <row r="367" spans="1:8" ht="12.75">
      <c r="A367" s="1" t="s">
        <v>98</v>
      </c>
      <c r="B367" s="8" t="s">
        <v>414</v>
      </c>
      <c r="C367" s="1"/>
      <c r="D367" s="16"/>
      <c r="E367" s="17">
        <v>1000</v>
      </c>
      <c r="F367" s="17">
        <f t="shared" si="16"/>
        <v>1000</v>
      </c>
      <c r="G367" s="17">
        <f t="shared" si="16"/>
        <v>1000</v>
      </c>
      <c r="H367" s="29">
        <f t="shared" si="15"/>
        <v>1000</v>
      </c>
    </row>
    <row r="368" spans="1:8" ht="12.75">
      <c r="A368" s="3" t="s">
        <v>119</v>
      </c>
      <c r="B368" s="9" t="s">
        <v>414</v>
      </c>
      <c r="C368" s="3"/>
      <c r="D368" s="18"/>
      <c r="E368" s="19">
        <v>1000</v>
      </c>
      <c r="F368" s="19">
        <f t="shared" si="16"/>
        <v>1000</v>
      </c>
      <c r="G368" s="19">
        <f t="shared" si="16"/>
        <v>1000</v>
      </c>
      <c r="H368" s="29">
        <f t="shared" si="15"/>
        <v>1000</v>
      </c>
    </row>
    <row r="369" spans="1:8" ht="12.75">
      <c r="A369" s="1" t="s">
        <v>61</v>
      </c>
      <c r="B369" s="8" t="s">
        <v>414</v>
      </c>
      <c r="C369" s="1"/>
      <c r="D369" s="16"/>
      <c r="E369" s="17">
        <v>800</v>
      </c>
      <c r="F369" s="17">
        <f t="shared" si="16"/>
        <v>800</v>
      </c>
      <c r="G369" s="17">
        <f t="shared" si="16"/>
        <v>800</v>
      </c>
      <c r="H369" s="29">
        <f t="shared" si="15"/>
        <v>800</v>
      </c>
    </row>
    <row r="370" spans="1:8" ht="12.75">
      <c r="A370" s="3" t="s">
        <v>185</v>
      </c>
      <c r="B370" s="9" t="s">
        <v>414</v>
      </c>
      <c r="C370" s="3"/>
      <c r="D370" s="18"/>
      <c r="E370" s="19">
        <v>30000</v>
      </c>
      <c r="F370" s="19">
        <f t="shared" si="16"/>
        <v>30000</v>
      </c>
      <c r="G370" s="19">
        <f t="shared" si="16"/>
        <v>30000</v>
      </c>
      <c r="H370" s="29">
        <f t="shared" si="15"/>
        <v>30000</v>
      </c>
    </row>
    <row r="371" spans="1:8" ht="12.75">
      <c r="A371" s="4" t="s">
        <v>166</v>
      </c>
      <c r="B371" s="10"/>
      <c r="C371" s="4"/>
      <c r="D371" s="20"/>
      <c r="E371" s="21">
        <f>SUM(E357:E370)</f>
        <v>180343</v>
      </c>
      <c r="F371" s="21">
        <f>SUM(F357:F370)</f>
        <v>180343</v>
      </c>
      <c r="G371" s="21">
        <f>SUM(G357:G370)</f>
        <v>180343</v>
      </c>
      <c r="H371" s="21">
        <f>SUM(H357:H370)</f>
        <v>180343</v>
      </c>
    </row>
    <row r="372" spans="1:8" ht="12.75">
      <c r="A372" s="30"/>
      <c r="B372" s="31"/>
      <c r="C372" s="30"/>
      <c r="D372" s="30"/>
      <c r="E372" s="32"/>
      <c r="F372" s="30"/>
      <c r="G372" s="30"/>
      <c r="H372" s="30"/>
    </row>
    <row r="373" spans="1:8" ht="12.75">
      <c r="A373" s="2" t="s">
        <v>14</v>
      </c>
      <c r="B373" s="7"/>
      <c r="C373" s="2"/>
      <c r="D373" s="2"/>
      <c r="E373" s="6"/>
      <c r="F373" s="6"/>
      <c r="G373" s="6"/>
      <c r="H373" s="6"/>
    </row>
    <row r="374" spans="1:8" ht="12.75">
      <c r="A374" s="48" t="s">
        <v>152</v>
      </c>
      <c r="B374" s="51" t="s">
        <v>415</v>
      </c>
      <c r="C374" s="48"/>
      <c r="D374" s="49"/>
      <c r="E374" s="50">
        <v>416200</v>
      </c>
      <c r="F374" s="50">
        <f>E374</f>
        <v>416200</v>
      </c>
      <c r="G374" s="50">
        <f>F374</f>
        <v>416200</v>
      </c>
      <c r="H374" s="29">
        <f>G374</f>
        <v>416200</v>
      </c>
    </row>
    <row r="375" spans="1:8" ht="12.75">
      <c r="A375" s="4" t="s">
        <v>3</v>
      </c>
      <c r="B375" s="10"/>
      <c r="C375" s="4"/>
      <c r="D375" s="20"/>
      <c r="E375" s="21">
        <f>E374</f>
        <v>416200</v>
      </c>
      <c r="F375" s="21">
        <f>F374</f>
        <v>416200</v>
      </c>
      <c r="G375" s="21">
        <f>G374</f>
        <v>416200</v>
      </c>
      <c r="H375" s="21">
        <f>H374</f>
        <v>416200</v>
      </c>
    </row>
    <row r="376" spans="1:8" ht="12.75">
      <c r="A376" s="30"/>
      <c r="B376" s="31"/>
      <c r="C376" s="30"/>
      <c r="D376" s="30"/>
      <c r="E376" s="32"/>
      <c r="F376" s="30"/>
      <c r="G376" s="30"/>
      <c r="H376" s="30"/>
    </row>
    <row r="377" spans="1:8" ht="12.75">
      <c r="A377" s="2" t="s">
        <v>65</v>
      </c>
      <c r="B377" s="7"/>
      <c r="C377" s="2"/>
      <c r="D377" s="2"/>
      <c r="E377" s="6"/>
      <c r="F377" s="6"/>
      <c r="G377" s="6"/>
      <c r="H377" s="6"/>
    </row>
    <row r="378" spans="1:8" ht="12.75">
      <c r="A378" s="1" t="s">
        <v>51</v>
      </c>
      <c r="B378" s="8" t="s">
        <v>416</v>
      </c>
      <c r="C378" s="1"/>
      <c r="D378" s="16"/>
      <c r="E378" s="17">
        <v>4000</v>
      </c>
      <c r="F378" s="17">
        <f>E378</f>
        <v>4000</v>
      </c>
      <c r="G378" s="17">
        <f>F378</f>
        <v>4000</v>
      </c>
      <c r="H378" s="29">
        <f>G378</f>
        <v>4000</v>
      </c>
    </row>
    <row r="379" spans="1:8" ht="12.75">
      <c r="A379" s="3" t="s">
        <v>179</v>
      </c>
      <c r="B379" s="9" t="s">
        <v>416</v>
      </c>
      <c r="C379" s="3"/>
      <c r="D379" s="18"/>
      <c r="E379" s="19">
        <v>5000</v>
      </c>
      <c r="F379" s="19">
        <f aca="true" t="shared" si="17" ref="F379:H387">E379</f>
        <v>5000</v>
      </c>
      <c r="G379" s="19">
        <f t="shared" si="17"/>
        <v>5000</v>
      </c>
      <c r="H379" s="29">
        <f t="shared" si="17"/>
        <v>5000</v>
      </c>
    </row>
    <row r="380" spans="1:8" ht="12.75">
      <c r="A380" s="1" t="s">
        <v>87</v>
      </c>
      <c r="B380" s="8" t="s">
        <v>416</v>
      </c>
      <c r="C380" s="1"/>
      <c r="D380" s="16"/>
      <c r="E380" s="17">
        <v>60000</v>
      </c>
      <c r="F380" s="17">
        <f t="shared" si="17"/>
        <v>60000</v>
      </c>
      <c r="G380" s="17">
        <f t="shared" si="17"/>
        <v>60000</v>
      </c>
      <c r="H380" s="29">
        <f t="shared" si="17"/>
        <v>60000</v>
      </c>
    </row>
    <row r="381" spans="1:8" ht="12.75">
      <c r="A381" s="3" t="s">
        <v>154</v>
      </c>
      <c r="B381" s="9" t="s">
        <v>416</v>
      </c>
      <c r="C381" s="3"/>
      <c r="D381" s="18"/>
      <c r="E381" s="19">
        <v>15000</v>
      </c>
      <c r="F381" s="19">
        <f t="shared" si="17"/>
        <v>15000</v>
      </c>
      <c r="G381" s="19">
        <f t="shared" si="17"/>
        <v>15000</v>
      </c>
      <c r="H381" s="29">
        <f t="shared" si="17"/>
        <v>15000</v>
      </c>
    </row>
    <row r="382" spans="1:8" ht="12.75">
      <c r="A382" s="1" t="s">
        <v>150</v>
      </c>
      <c r="B382" s="8" t="s">
        <v>416</v>
      </c>
      <c r="C382" s="1"/>
      <c r="D382" s="16"/>
      <c r="E382" s="17">
        <v>20000</v>
      </c>
      <c r="F382" s="17">
        <f t="shared" si="17"/>
        <v>20000</v>
      </c>
      <c r="G382" s="17">
        <f t="shared" si="17"/>
        <v>20000</v>
      </c>
      <c r="H382" s="29">
        <f t="shared" si="17"/>
        <v>20000</v>
      </c>
    </row>
    <row r="383" spans="1:8" ht="12.75">
      <c r="A383" s="3" t="s">
        <v>44</v>
      </c>
      <c r="B383" s="9" t="s">
        <v>416</v>
      </c>
      <c r="C383" s="3"/>
      <c r="D383" s="18"/>
      <c r="E383" s="19">
        <v>13257</v>
      </c>
      <c r="F383" s="19">
        <f t="shared" si="17"/>
        <v>13257</v>
      </c>
      <c r="G383" s="19">
        <f t="shared" si="17"/>
        <v>13257</v>
      </c>
      <c r="H383" s="29">
        <f t="shared" si="17"/>
        <v>13257</v>
      </c>
    </row>
    <row r="384" spans="1:8" ht="12.75">
      <c r="A384" s="1" t="s">
        <v>129</v>
      </c>
      <c r="B384" s="8" t="s">
        <v>416</v>
      </c>
      <c r="C384" s="1"/>
      <c r="D384" s="16"/>
      <c r="E384" s="17">
        <v>0</v>
      </c>
      <c r="F384" s="17">
        <f t="shared" si="17"/>
        <v>0</v>
      </c>
      <c r="G384" s="17">
        <f t="shared" si="17"/>
        <v>0</v>
      </c>
      <c r="H384" s="29">
        <f t="shared" si="17"/>
        <v>0</v>
      </c>
    </row>
    <row r="385" spans="1:8" ht="12.75">
      <c r="A385" s="3" t="s">
        <v>108</v>
      </c>
      <c r="B385" s="9" t="s">
        <v>416</v>
      </c>
      <c r="C385" s="3"/>
      <c r="D385" s="18"/>
      <c r="E385" s="19">
        <v>4500</v>
      </c>
      <c r="F385" s="19">
        <f t="shared" si="17"/>
        <v>4500</v>
      </c>
      <c r="G385" s="19">
        <f t="shared" si="17"/>
        <v>4500</v>
      </c>
      <c r="H385" s="29">
        <f t="shared" si="17"/>
        <v>4500</v>
      </c>
    </row>
    <row r="386" spans="1:8" ht="12.75">
      <c r="A386" s="1" t="s">
        <v>158</v>
      </c>
      <c r="B386" s="8" t="s">
        <v>416</v>
      </c>
      <c r="C386" s="1"/>
      <c r="D386" s="16">
        <v>3073.6</v>
      </c>
      <c r="E386" s="17">
        <v>1500</v>
      </c>
      <c r="F386" s="17">
        <f t="shared" si="17"/>
        <v>1500</v>
      </c>
      <c r="G386" s="17">
        <f t="shared" si="17"/>
        <v>1500</v>
      </c>
      <c r="H386" s="29">
        <f t="shared" si="17"/>
        <v>1500</v>
      </c>
    </row>
    <row r="387" spans="1:8" ht="12.75">
      <c r="A387" s="3" t="s">
        <v>33</v>
      </c>
      <c r="B387" s="9" t="s">
        <v>416</v>
      </c>
      <c r="C387" s="3"/>
      <c r="D387" s="18"/>
      <c r="E387" s="19">
        <v>32026.8</v>
      </c>
      <c r="F387" s="19">
        <f t="shared" si="17"/>
        <v>32026.8</v>
      </c>
      <c r="G387" s="19">
        <f t="shared" si="17"/>
        <v>32026.8</v>
      </c>
      <c r="H387" s="29">
        <f t="shared" si="17"/>
        <v>32026.8</v>
      </c>
    </row>
    <row r="388" spans="1:8" ht="12.75">
      <c r="A388" s="4" t="s">
        <v>31</v>
      </c>
      <c r="B388" s="10"/>
      <c r="C388" s="4"/>
      <c r="D388" s="20"/>
      <c r="E388" s="21">
        <f>SUM(E378:E387)</f>
        <v>155283.8</v>
      </c>
      <c r="F388" s="21">
        <f>SUM(F378:F387)</f>
        <v>155283.8</v>
      </c>
      <c r="G388" s="21">
        <f>SUM(G378:G387)</f>
        <v>155283.8</v>
      </c>
      <c r="H388" s="21">
        <f>SUM(H378:H387)</f>
        <v>155283.8</v>
      </c>
    </row>
    <row r="389" spans="1:8" ht="12.75">
      <c r="A389" s="30"/>
      <c r="B389" s="31"/>
      <c r="C389" s="30"/>
      <c r="D389" s="30"/>
      <c r="E389" s="32"/>
      <c r="F389" s="30"/>
      <c r="G389" s="30"/>
      <c r="H389" s="30"/>
    </row>
    <row r="390" spans="1:8" ht="12.75">
      <c r="A390" s="2" t="s">
        <v>71</v>
      </c>
      <c r="B390" s="7"/>
      <c r="C390" s="2"/>
      <c r="D390" s="2"/>
      <c r="E390" s="6"/>
      <c r="F390" s="6"/>
      <c r="G390" s="6"/>
      <c r="H390" s="6"/>
    </row>
    <row r="391" spans="1:8" ht="12.75">
      <c r="A391" s="1" t="s">
        <v>7</v>
      </c>
      <c r="B391" s="8" t="s">
        <v>417</v>
      </c>
      <c r="C391" s="1"/>
      <c r="D391" s="16"/>
      <c r="E391" s="17">
        <v>10000</v>
      </c>
      <c r="F391" s="17">
        <f>E391</f>
        <v>10000</v>
      </c>
      <c r="G391" s="17">
        <f>F391</f>
        <v>10000</v>
      </c>
      <c r="H391" s="29">
        <f>G391</f>
        <v>10000</v>
      </c>
    </row>
    <row r="392" spans="1:8" ht="12.75">
      <c r="A392" s="3" t="s">
        <v>120</v>
      </c>
      <c r="B392" s="9" t="s">
        <v>417</v>
      </c>
      <c r="C392" s="3"/>
      <c r="D392" s="18"/>
      <c r="E392" s="19">
        <v>5000</v>
      </c>
      <c r="F392" s="19">
        <f aca="true" t="shared" si="18" ref="F392:H413">E392</f>
        <v>5000</v>
      </c>
      <c r="G392" s="19">
        <f t="shared" si="18"/>
        <v>5000</v>
      </c>
      <c r="H392" s="29">
        <f t="shared" si="18"/>
        <v>5000</v>
      </c>
    </row>
    <row r="393" spans="1:8" ht="12.75">
      <c r="A393" s="1" t="s">
        <v>436</v>
      </c>
      <c r="B393" s="8" t="s">
        <v>417</v>
      </c>
      <c r="C393" s="1"/>
      <c r="D393" s="16"/>
      <c r="E393" s="17">
        <v>0</v>
      </c>
      <c r="F393" s="17">
        <v>0</v>
      </c>
      <c r="G393" s="17">
        <v>1000</v>
      </c>
      <c r="H393" s="29">
        <v>1000</v>
      </c>
    </row>
    <row r="394" spans="1:8" ht="12.75">
      <c r="A394" s="3" t="s">
        <v>116</v>
      </c>
      <c r="B394" s="9" t="s">
        <v>417</v>
      </c>
      <c r="C394" s="3"/>
      <c r="D394" s="18"/>
      <c r="E394" s="19">
        <v>5500</v>
      </c>
      <c r="F394" s="19">
        <f t="shared" si="18"/>
        <v>5500</v>
      </c>
      <c r="G394" s="19">
        <f t="shared" si="18"/>
        <v>5500</v>
      </c>
      <c r="H394" s="29">
        <f t="shared" si="18"/>
        <v>5500</v>
      </c>
    </row>
    <row r="395" spans="1:8" ht="12.75">
      <c r="A395" s="1" t="s">
        <v>420</v>
      </c>
      <c r="B395" s="8" t="s">
        <v>417</v>
      </c>
      <c r="C395" s="1"/>
      <c r="D395" s="16"/>
      <c r="E395" s="17">
        <v>10000</v>
      </c>
      <c r="F395" s="17">
        <f t="shared" si="18"/>
        <v>10000</v>
      </c>
      <c r="G395" s="17">
        <f t="shared" si="18"/>
        <v>10000</v>
      </c>
      <c r="H395" s="29">
        <f t="shared" si="18"/>
        <v>10000</v>
      </c>
    </row>
    <row r="396" spans="1:8" ht="12.75">
      <c r="A396" s="3" t="s">
        <v>107</v>
      </c>
      <c r="B396" s="9" t="s">
        <v>417</v>
      </c>
      <c r="C396" s="3"/>
      <c r="D396" s="18"/>
      <c r="E396" s="19">
        <v>2500</v>
      </c>
      <c r="F396" s="19">
        <f t="shared" si="18"/>
        <v>2500</v>
      </c>
      <c r="G396" s="19">
        <f t="shared" si="18"/>
        <v>2500</v>
      </c>
      <c r="H396" s="29">
        <f t="shared" si="18"/>
        <v>2500</v>
      </c>
    </row>
    <row r="397" spans="1:8" ht="12.75">
      <c r="A397" s="1" t="s">
        <v>75</v>
      </c>
      <c r="B397" s="8" t="s">
        <v>417</v>
      </c>
      <c r="C397" s="1"/>
      <c r="D397" s="16"/>
      <c r="E397" s="17">
        <v>400</v>
      </c>
      <c r="F397" s="17">
        <f t="shared" si="18"/>
        <v>400</v>
      </c>
      <c r="G397" s="17">
        <f t="shared" si="18"/>
        <v>400</v>
      </c>
      <c r="H397" s="29">
        <f t="shared" si="18"/>
        <v>400</v>
      </c>
    </row>
    <row r="398" spans="1:8" ht="12.75">
      <c r="A398" s="3" t="s">
        <v>153</v>
      </c>
      <c r="B398" s="9" t="s">
        <v>417</v>
      </c>
      <c r="C398" s="3"/>
      <c r="D398" s="18">
        <v>18310.37</v>
      </c>
      <c r="E398" s="19">
        <v>5000</v>
      </c>
      <c r="F398" s="19">
        <f t="shared" si="18"/>
        <v>5000</v>
      </c>
      <c r="G398" s="19">
        <f t="shared" si="18"/>
        <v>5000</v>
      </c>
      <c r="H398" s="29">
        <f t="shared" si="18"/>
        <v>5000</v>
      </c>
    </row>
    <row r="399" spans="1:8" ht="12.75">
      <c r="A399" s="1" t="s">
        <v>52</v>
      </c>
      <c r="B399" s="8" t="s">
        <v>417</v>
      </c>
      <c r="C399" s="1"/>
      <c r="D399" s="16"/>
      <c r="E399" s="17">
        <v>8000</v>
      </c>
      <c r="F399" s="17">
        <f t="shared" si="18"/>
        <v>8000</v>
      </c>
      <c r="G399" s="17">
        <f t="shared" si="18"/>
        <v>8000</v>
      </c>
      <c r="H399" s="29">
        <f t="shared" si="18"/>
        <v>8000</v>
      </c>
    </row>
    <row r="400" spans="1:8" ht="12.75">
      <c r="A400" s="3" t="s">
        <v>24</v>
      </c>
      <c r="B400" s="9" t="s">
        <v>417</v>
      </c>
      <c r="C400" s="3"/>
      <c r="D400" s="18"/>
      <c r="E400" s="19">
        <v>3000</v>
      </c>
      <c r="F400" s="19">
        <f t="shared" si="18"/>
        <v>3000</v>
      </c>
      <c r="G400" s="19">
        <f t="shared" si="18"/>
        <v>3000</v>
      </c>
      <c r="H400" s="29">
        <f t="shared" si="18"/>
        <v>3000</v>
      </c>
    </row>
    <row r="401" spans="1:8" ht="12.75">
      <c r="A401" s="1" t="s">
        <v>143</v>
      </c>
      <c r="B401" s="8" t="s">
        <v>417</v>
      </c>
      <c r="C401" s="1"/>
      <c r="D401" s="16"/>
      <c r="E401" s="17">
        <v>3500</v>
      </c>
      <c r="F401" s="17">
        <v>6000</v>
      </c>
      <c r="G401" s="17">
        <f t="shared" si="18"/>
        <v>6000</v>
      </c>
      <c r="H401" s="29">
        <f t="shared" si="18"/>
        <v>6000</v>
      </c>
    </row>
    <row r="402" spans="1:8" ht="12.75">
      <c r="A402" s="3" t="s">
        <v>67</v>
      </c>
      <c r="B402" s="9" t="s">
        <v>417</v>
      </c>
      <c r="C402" s="3"/>
      <c r="D402" s="18"/>
      <c r="E402" s="19">
        <v>8000</v>
      </c>
      <c r="F402" s="19">
        <f t="shared" si="18"/>
        <v>8000</v>
      </c>
      <c r="G402" s="19">
        <f t="shared" si="18"/>
        <v>8000</v>
      </c>
      <c r="H402" s="29">
        <f t="shared" si="18"/>
        <v>8000</v>
      </c>
    </row>
    <row r="403" spans="1:8" ht="12.75">
      <c r="A403" s="1" t="s">
        <v>47</v>
      </c>
      <c r="B403" s="8" t="s">
        <v>417</v>
      </c>
      <c r="C403" s="1"/>
      <c r="D403" s="16"/>
      <c r="E403" s="17">
        <v>14000</v>
      </c>
      <c r="F403" s="17">
        <f t="shared" si="18"/>
        <v>14000</v>
      </c>
      <c r="G403" s="17">
        <f t="shared" si="18"/>
        <v>14000</v>
      </c>
      <c r="H403" s="29">
        <f t="shared" si="18"/>
        <v>14000</v>
      </c>
    </row>
    <row r="404" spans="1:8" ht="12.75">
      <c r="A404" s="3" t="s">
        <v>137</v>
      </c>
      <c r="B404" s="9" t="s">
        <v>417</v>
      </c>
      <c r="C404" s="3"/>
      <c r="D404" s="18">
        <v>9717.59</v>
      </c>
      <c r="E404" s="19">
        <v>4000</v>
      </c>
      <c r="F404" s="19">
        <f t="shared" si="18"/>
        <v>4000</v>
      </c>
      <c r="G404" s="19">
        <f t="shared" si="18"/>
        <v>4000</v>
      </c>
      <c r="H404" s="29">
        <f t="shared" si="18"/>
        <v>4000</v>
      </c>
    </row>
    <row r="405" spans="1:8" ht="12.75">
      <c r="A405" s="1" t="s">
        <v>60</v>
      </c>
      <c r="B405" s="8" t="s">
        <v>417</v>
      </c>
      <c r="C405" s="1"/>
      <c r="D405" s="16"/>
      <c r="E405" s="17">
        <v>5000</v>
      </c>
      <c r="F405" s="17">
        <f t="shared" si="18"/>
        <v>5000</v>
      </c>
      <c r="G405" s="17">
        <f t="shared" si="18"/>
        <v>5000</v>
      </c>
      <c r="H405" s="29">
        <f t="shared" si="18"/>
        <v>5000</v>
      </c>
    </row>
    <row r="406" spans="1:8" ht="12.75">
      <c r="A406" s="3" t="s">
        <v>132</v>
      </c>
      <c r="B406" s="9" t="s">
        <v>417</v>
      </c>
      <c r="C406" s="3"/>
      <c r="D406" s="18"/>
      <c r="E406" s="19">
        <v>1250</v>
      </c>
      <c r="F406" s="19">
        <f t="shared" si="18"/>
        <v>1250</v>
      </c>
      <c r="G406" s="19">
        <f t="shared" si="18"/>
        <v>1250</v>
      </c>
      <c r="H406" s="29">
        <f t="shared" si="18"/>
        <v>1250</v>
      </c>
    </row>
    <row r="407" spans="1:8" ht="12.75">
      <c r="A407" s="1" t="s">
        <v>113</v>
      </c>
      <c r="B407" s="8" t="s">
        <v>417</v>
      </c>
      <c r="C407" s="1"/>
      <c r="D407" s="16"/>
      <c r="E407" s="17">
        <v>1900</v>
      </c>
      <c r="F407" s="17">
        <f t="shared" si="18"/>
        <v>1900</v>
      </c>
      <c r="G407" s="17">
        <f t="shared" si="18"/>
        <v>1900</v>
      </c>
      <c r="H407" s="29">
        <f t="shared" si="18"/>
        <v>1900</v>
      </c>
    </row>
    <row r="408" spans="1:8" ht="12.75">
      <c r="A408" s="3" t="s">
        <v>117</v>
      </c>
      <c r="B408" s="9" t="s">
        <v>417</v>
      </c>
      <c r="C408" s="3"/>
      <c r="D408" s="18"/>
      <c r="E408" s="19">
        <v>5000</v>
      </c>
      <c r="F408" s="19">
        <f t="shared" si="18"/>
        <v>5000</v>
      </c>
      <c r="G408" s="19">
        <f t="shared" si="18"/>
        <v>5000</v>
      </c>
      <c r="H408" s="29">
        <f t="shared" si="18"/>
        <v>5000</v>
      </c>
    </row>
    <row r="409" spans="1:8" ht="12.75">
      <c r="A409" s="1" t="s">
        <v>76</v>
      </c>
      <c r="B409" s="8" t="s">
        <v>417</v>
      </c>
      <c r="C409" s="1"/>
      <c r="D409" s="16"/>
      <c r="E409" s="17">
        <v>2726.77</v>
      </c>
      <c r="F409" s="17">
        <f t="shared" si="18"/>
        <v>2726.77</v>
      </c>
      <c r="G409" s="17">
        <f t="shared" si="18"/>
        <v>2726.77</v>
      </c>
      <c r="H409" s="29">
        <f t="shared" si="18"/>
        <v>2726.77</v>
      </c>
    </row>
    <row r="410" spans="1:8" ht="12.75">
      <c r="A410" s="3" t="s">
        <v>162</v>
      </c>
      <c r="B410" s="9" t="s">
        <v>417</v>
      </c>
      <c r="C410" s="3"/>
      <c r="D410" s="18"/>
      <c r="E410" s="19">
        <v>15000</v>
      </c>
      <c r="F410" s="19">
        <f t="shared" si="18"/>
        <v>15000</v>
      </c>
      <c r="G410" s="19">
        <f t="shared" si="18"/>
        <v>15000</v>
      </c>
      <c r="H410" s="29">
        <f t="shared" si="18"/>
        <v>15000</v>
      </c>
    </row>
    <row r="411" spans="1:8" ht="12.75">
      <c r="A411" s="1" t="s">
        <v>133</v>
      </c>
      <c r="B411" s="8" t="s">
        <v>417</v>
      </c>
      <c r="C411" s="1"/>
      <c r="D411" s="16">
        <v>199090</v>
      </c>
      <c r="E411" s="17">
        <v>125000</v>
      </c>
      <c r="F411" s="17">
        <f t="shared" si="18"/>
        <v>125000</v>
      </c>
      <c r="G411" s="17">
        <f t="shared" si="18"/>
        <v>125000</v>
      </c>
      <c r="H411" s="29">
        <f t="shared" si="18"/>
        <v>125000</v>
      </c>
    </row>
    <row r="412" spans="1:8" ht="12.75">
      <c r="A412" s="3" t="s">
        <v>174</v>
      </c>
      <c r="B412" s="9" t="s">
        <v>417</v>
      </c>
      <c r="C412" s="3"/>
      <c r="D412" s="18"/>
      <c r="E412" s="19">
        <v>1705</v>
      </c>
      <c r="F412" s="19">
        <f t="shared" si="18"/>
        <v>1705</v>
      </c>
      <c r="G412" s="19">
        <f t="shared" si="18"/>
        <v>1705</v>
      </c>
      <c r="H412" s="29">
        <f t="shared" si="18"/>
        <v>1705</v>
      </c>
    </row>
    <row r="413" spans="1:8" ht="12.75">
      <c r="A413" s="1" t="s">
        <v>78</v>
      </c>
      <c r="B413" s="8" t="s">
        <v>417</v>
      </c>
      <c r="C413" s="1"/>
      <c r="D413" s="16"/>
      <c r="E413" s="17">
        <v>1030</v>
      </c>
      <c r="F413" s="17">
        <f t="shared" si="18"/>
        <v>1030</v>
      </c>
      <c r="G413" s="17">
        <f t="shared" si="18"/>
        <v>1030</v>
      </c>
      <c r="H413" s="29">
        <f t="shared" si="18"/>
        <v>1030</v>
      </c>
    </row>
    <row r="414" spans="1:8" ht="12.75">
      <c r="A414" s="4" t="s">
        <v>145</v>
      </c>
      <c r="B414" s="10"/>
      <c r="C414" s="4"/>
      <c r="D414" s="20"/>
      <c r="E414" s="21">
        <f>SUM(E391:E413)</f>
        <v>237511.77000000002</v>
      </c>
      <c r="F414" s="21">
        <f>SUM(F391:F413)</f>
        <v>240011.77000000002</v>
      </c>
      <c r="G414" s="21">
        <f>SUM(G391:G413)</f>
        <v>241011.77000000002</v>
      </c>
      <c r="H414" s="21">
        <f>SUM(H391:H413)</f>
        <v>241011.77000000002</v>
      </c>
    </row>
    <row r="415" spans="1:8" ht="12.75">
      <c r="A415" s="30"/>
      <c r="B415" s="31"/>
      <c r="C415" s="30"/>
      <c r="D415" s="30"/>
      <c r="E415" s="32"/>
      <c r="F415" s="30"/>
      <c r="G415" s="30"/>
      <c r="H415" s="30"/>
    </row>
    <row r="416" spans="1:8" ht="12.75">
      <c r="A416" s="2" t="s">
        <v>55</v>
      </c>
      <c r="B416" s="7"/>
      <c r="C416" s="2"/>
      <c r="D416" s="2"/>
      <c r="E416" s="6"/>
      <c r="F416" s="6"/>
      <c r="G416" s="6"/>
      <c r="H416" s="6"/>
    </row>
    <row r="417" spans="1:8" ht="12.75">
      <c r="A417" s="1" t="s">
        <v>66</v>
      </c>
      <c r="B417" s="8"/>
      <c r="C417" s="1"/>
      <c r="D417" s="16"/>
      <c r="E417" s="17">
        <v>24000</v>
      </c>
      <c r="F417" s="17">
        <f aca="true" t="shared" si="19" ref="F417:H418">E417</f>
        <v>24000</v>
      </c>
      <c r="G417" s="17">
        <f t="shared" si="19"/>
        <v>24000</v>
      </c>
      <c r="H417" s="29">
        <f t="shared" si="19"/>
        <v>24000</v>
      </c>
    </row>
    <row r="418" spans="1:8" ht="12.75">
      <c r="A418" s="3" t="s">
        <v>38</v>
      </c>
      <c r="B418" s="9"/>
      <c r="C418" s="3"/>
      <c r="D418" s="18"/>
      <c r="E418" s="19">
        <v>16000</v>
      </c>
      <c r="F418" s="19">
        <f t="shared" si="19"/>
        <v>16000</v>
      </c>
      <c r="G418" s="19">
        <f t="shared" si="19"/>
        <v>16000</v>
      </c>
      <c r="H418" s="29">
        <f t="shared" si="19"/>
        <v>16000</v>
      </c>
    </row>
    <row r="419" spans="1:8" ht="12.75">
      <c r="A419" s="4" t="s">
        <v>136</v>
      </c>
      <c r="B419" s="10"/>
      <c r="C419" s="4"/>
      <c r="D419" s="20"/>
      <c r="E419" s="21">
        <f>SUM(E417:E418)</f>
        <v>40000</v>
      </c>
      <c r="F419" s="21">
        <f>SUM(F417:F418)</f>
        <v>40000</v>
      </c>
      <c r="G419" s="21">
        <f>SUM(G417:G418)</f>
        <v>40000</v>
      </c>
      <c r="H419" s="21">
        <f>SUM(H417:H418)</f>
        <v>40000</v>
      </c>
    </row>
    <row r="420" spans="1:8" ht="12.75">
      <c r="A420" s="30"/>
      <c r="B420" s="31"/>
      <c r="C420" s="30"/>
      <c r="D420" s="30"/>
      <c r="E420" s="32"/>
      <c r="F420" s="30"/>
      <c r="G420" s="30"/>
      <c r="H420" s="30"/>
    </row>
    <row r="421" spans="1:8" ht="12.75">
      <c r="A421" s="30"/>
      <c r="B421" s="31"/>
      <c r="C421" s="30"/>
      <c r="D421" s="30"/>
      <c r="E421" s="32"/>
      <c r="F421" s="30"/>
      <c r="G421" s="30"/>
      <c r="H421" s="30"/>
    </row>
    <row r="422" spans="1:8" ht="12.75">
      <c r="A422" s="44" t="s">
        <v>125</v>
      </c>
      <c r="B422" s="45" t="s">
        <v>109</v>
      </c>
      <c r="C422" s="46"/>
      <c r="D422" s="46"/>
      <c r="E422" s="47">
        <f>E419+E414+E388+E375+E371+E354+E242+E38</f>
        <v>1571381.067068</v>
      </c>
      <c r="F422" s="47">
        <f>F419+F414+F388+F375+F371+F354+F242+F38</f>
        <v>1603346.225048</v>
      </c>
      <c r="G422" s="47">
        <f>G419+G414+G388+G375+G371+G354+G242+G38</f>
        <v>1641929.1022780002</v>
      </c>
      <c r="H422" s="47">
        <f>H419+H414+H388+H375+H371+H354+H242+H38</f>
        <v>1641929.1022780002</v>
      </c>
    </row>
    <row r="423" spans="1:8" ht="12.75">
      <c r="A423" s="44" t="s">
        <v>418</v>
      </c>
      <c r="B423" s="45" t="s">
        <v>46</v>
      </c>
      <c r="C423" s="46"/>
      <c r="D423" s="46"/>
      <c r="E423" s="47">
        <v>1586621.4</v>
      </c>
      <c r="F423" s="47">
        <v>1586621.4</v>
      </c>
      <c r="G423" s="47">
        <v>1586621.4</v>
      </c>
      <c r="H423" s="47">
        <f>G423</f>
        <v>1586621.4</v>
      </c>
    </row>
    <row r="424" spans="1:8" ht="12.75">
      <c r="A424" s="30"/>
      <c r="B424" s="45" t="s">
        <v>0</v>
      </c>
      <c r="C424" s="46"/>
      <c r="D424" s="46"/>
      <c r="E424" s="47">
        <f>E423-E422</f>
        <v>15240.332931999816</v>
      </c>
      <c r="F424" s="47">
        <f>F423-F422</f>
        <v>-16724.825048000086</v>
      </c>
      <c r="G424" s="47">
        <f>G423-G422</f>
        <v>-55307.7022780003</v>
      </c>
      <c r="H424" s="47">
        <f>H423-H422</f>
        <v>-55307.7022780003</v>
      </c>
    </row>
    <row r="425" spans="1:8" ht="12.75">
      <c r="A425" s="30"/>
      <c r="B425" s="45" t="s">
        <v>58</v>
      </c>
      <c r="C425" s="46"/>
      <c r="D425" s="46"/>
      <c r="E425" s="47">
        <f>E422-E423</f>
        <v>-15240.332931999816</v>
      </c>
      <c r="F425" s="47">
        <f>F422-F423</f>
        <v>16724.825048000086</v>
      </c>
      <c r="G425" s="47">
        <f>G422-G423</f>
        <v>55307.7022780003</v>
      </c>
      <c r="H425" s="47">
        <f>H422-H423</f>
        <v>55307.7022780003</v>
      </c>
    </row>
    <row r="426" spans="2:8" ht="12.75">
      <c r="B426" s="22" t="s">
        <v>96</v>
      </c>
      <c r="C426" s="23"/>
      <c r="D426" s="23"/>
      <c r="E426" s="15">
        <f>E422</f>
        <v>1571381.067068</v>
      </c>
      <c r="F426" s="15">
        <f>F422</f>
        <v>1603346.225048</v>
      </c>
      <c r="G426" s="15">
        <f>G422</f>
        <v>1641929.1022780002</v>
      </c>
      <c r="H426" s="15">
        <f>H422</f>
        <v>1641929.1022780002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Chen</dc:creator>
  <cp:keywords/>
  <dc:description/>
  <cp:lastModifiedBy>EleanoreM</cp:lastModifiedBy>
  <dcterms:created xsi:type="dcterms:W3CDTF">2012-03-30T02:07:58Z</dcterms:created>
  <dcterms:modified xsi:type="dcterms:W3CDTF">2012-09-07T15:09:38Z</dcterms:modified>
  <cp:category/>
  <cp:version/>
  <cp:contentType/>
  <cp:contentStatus/>
</cp:coreProperties>
</file>